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0" yWindow="0" windowWidth="24000" windowHeight="9135"/>
  </bookViews>
  <sheets>
    <sheet name="PAX" sheetId="1" r:id="rId1"/>
  </sheets>
  <externalReferences>
    <externalReference r:id="rId2"/>
  </externalReferences>
  <definedNames>
    <definedName name="_xlnm.Print_Area" localSheetId="0">PAX!$A$1:$P$40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F49" i="1"/>
  <c r="M22" i="1"/>
  <c r="O9" i="1"/>
  <c r="M23" i="1" s="1"/>
  <c r="N9" i="1"/>
  <c r="M17" i="1" s="1"/>
  <c r="O8" i="1"/>
  <c r="N8" i="1"/>
  <c r="M16" i="1" s="1"/>
  <c r="M7" i="1"/>
  <c r="L7" i="1"/>
  <c r="K7" i="1"/>
  <c r="J7" i="1"/>
  <c r="I7" i="1"/>
  <c r="H7" i="1"/>
  <c r="G7" i="1"/>
  <c r="F7" i="1"/>
  <c r="E7" i="1"/>
  <c r="D7" i="1"/>
  <c r="C7" i="1"/>
  <c r="B7" i="1"/>
  <c r="O7" i="1" s="1"/>
  <c r="M21" i="1" s="1"/>
  <c r="O22" i="1" l="1"/>
  <c r="O21" i="1"/>
  <c r="O16" i="1"/>
  <c r="O15" i="1"/>
  <c r="N7" i="1"/>
  <c r="M15" i="1" s="1"/>
  <c r="E51" i="1"/>
</calcChain>
</file>

<file path=xl/sharedStrings.xml><?xml version="1.0" encoding="utf-8"?>
<sst xmlns="http://schemas.openxmlformats.org/spreadsheetml/2006/main" count="35" uniqueCount="23">
  <si>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</si>
  <si>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</si>
  <si>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</si>
  <si>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</si>
  <si>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</si>
  <si>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</si>
  <si>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</si>
  <si>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</si>
  <si>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</si>
  <si>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</si>
  <si>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Ene-Abr</t>
  </si>
  <si>
    <t>Total Año</t>
  </si>
  <si>
    <t>Preliminar 2017</t>
  </si>
  <si>
    <t>REAL 2016</t>
  </si>
  <si>
    <t>REAL 2017</t>
  </si>
  <si>
    <t xml:space="preserve">Análisis  Acum. </t>
  </si>
  <si>
    <t>Var.</t>
  </si>
  <si>
    <t>Al mes de Enero-Abril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</si>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</sst>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Soberana Sans"/>
      <family val="3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0"/>
      <color theme="0"/>
      <name val="Soberana Sans"/>
      <family val="3"/>
    </font>
    <font>
      <b/>
      <sz val="10"/>
      <name val="Soberana Sans"/>
      <family val="3"/>
    </font>
    <font>
      <b/>
      <sz val="12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b/>
      <sz val="16"/>
      <name val="Soberana Sans"/>
      <family val="3"/>
    </font>
    <font>
      <sz val="9"/>
      <name val="Soberana Sans"/>
      <family val="3"/>
    </font>
    <font>
      <sz val="12"/>
      <color theme="0" tint="-0.499984740745262"/>
      <name val="Soberana Sans"/>
      <family val="3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sz val="10"/>
      <color rgb="FF00B050"/>
      <name val="Arial"/>
      <family val="2"/>
    </font>
    <font>
      <b/>
      <sz val="10"/>
      <color rgb="FF00B050"/>
      <name val="Soberana Sans"/>
      <family val="3"/>
    </font>
    <font>
      <sz val="10"/>
      <color theme="0"/>
      <name val="Soberana Sans"/>
      <family val="3"/>
    </font>
    <font>
      <sz val="12"/>
      <color theme="0"/>
      <name val="Soberana Sans"/>
      <family val="3"/>
    </font>
    <font>
      <sz val="11"/>
      <color rgb="FF36609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7030A0"/>
      <name val="Soberana Sans"/>
      <family val="3"/>
    </font>
    <font>
      <sz val="12"/>
      <color rgb="FF7030A0"/>
      <name val="Soberana Sans"/>
      <family val="3"/>
    </font>
    <font>
      <sz val="10"/>
      <color rgb="FF7030A0"/>
      <name val="Arial"/>
      <family val="2"/>
    </font>
    <font>
      <sz val="10"/>
      <color rgb="FF7030A0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5" borderId="3" xfId="0" applyFont="1" applyFill="1" applyBorder="1"/>
    <xf numFmtId="0" fontId="9" fillId="5" borderId="9" xfId="0" applyFont="1" applyFill="1" applyBorder="1" applyAlignment="1">
      <alignment vertical="center"/>
    </xf>
    <xf numFmtId="164" fontId="9" fillId="5" borderId="6" xfId="1" applyNumberFormat="1" applyFont="1" applyFill="1" applyBorder="1" applyAlignment="1">
      <alignment vertical="center"/>
    </xf>
    <xf numFmtId="164" fontId="9" fillId="5" borderId="10" xfId="1" applyNumberFormat="1" applyFont="1" applyFill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43" fontId="2" fillId="0" borderId="0" xfId="0" applyNumberFormat="1" applyFont="1"/>
    <xf numFmtId="0" fontId="10" fillId="0" borderId="12" xfId="0" applyFont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0" fillId="0" borderId="10" xfId="1" applyNumberFormat="1" applyFont="1" applyFill="1" applyBorder="1" applyAlignment="1">
      <alignment vertical="center"/>
    </xf>
    <xf numFmtId="0" fontId="11" fillId="0" borderId="9" xfId="0" applyFont="1" applyFill="1" applyBorder="1"/>
    <xf numFmtId="0" fontId="2" fillId="0" borderId="0" xfId="0" applyFont="1" applyBorder="1" applyAlignment="1"/>
    <xf numFmtId="165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2" fillId="0" borderId="0" xfId="0" applyNumberFormat="1" applyFont="1"/>
    <xf numFmtId="0" fontId="5" fillId="6" borderId="7" xfId="0" applyFont="1" applyFill="1" applyBorder="1"/>
    <xf numFmtId="0" fontId="5" fillId="6" borderId="13" xfId="0" applyFont="1" applyFill="1" applyBorder="1"/>
    <xf numFmtId="0" fontId="8" fillId="6" borderId="14" xfId="0" applyFont="1" applyFill="1" applyBorder="1" applyAlignment="1">
      <alignment horizontal="center" vertical="center"/>
    </xf>
    <xf numFmtId="0" fontId="5" fillId="6" borderId="12" xfId="0" applyFont="1" applyFill="1" applyBorder="1"/>
    <xf numFmtId="0" fontId="5" fillId="6" borderId="6" xfId="0" applyFont="1" applyFill="1" applyBorder="1"/>
    <xf numFmtId="0" fontId="8" fillId="6" borderId="15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/>
    <xf numFmtId="164" fontId="13" fillId="0" borderId="0" xfId="1" applyNumberFormat="1" applyFont="1" applyBorder="1"/>
    <xf numFmtId="0" fontId="14" fillId="0" borderId="0" xfId="0" applyFont="1"/>
    <xf numFmtId="9" fontId="15" fillId="0" borderId="16" xfId="2" applyFont="1" applyBorder="1"/>
    <xf numFmtId="43" fontId="6" fillId="0" borderId="0" xfId="0" applyNumberFormat="1" applyFont="1" applyBorder="1" applyAlignment="1">
      <alignment vertical="center"/>
    </xf>
    <xf numFmtId="0" fontId="10" fillId="0" borderId="6" xfId="0" applyFont="1" applyBorder="1"/>
    <xf numFmtId="164" fontId="10" fillId="0" borderId="6" xfId="1" applyNumberFormat="1" applyFont="1" applyBorder="1"/>
    <xf numFmtId="0" fontId="16" fillId="0" borderId="6" xfId="0" applyFont="1" applyBorder="1"/>
    <xf numFmtId="0" fontId="17" fillId="0" borderId="15" xfId="0" applyFont="1" applyBorder="1"/>
    <xf numFmtId="0" fontId="18" fillId="5" borderId="0" xfId="0" applyFont="1" applyFill="1" applyBorder="1"/>
    <xf numFmtId="0" fontId="2" fillId="5" borderId="0" xfId="0" applyFont="1" applyFill="1" applyBorder="1"/>
    <xf numFmtId="164" fontId="19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3" fontId="20" fillId="0" borderId="0" xfId="0" applyNumberFormat="1" applyFont="1"/>
    <xf numFmtId="3" fontId="0" fillId="0" borderId="0" xfId="0" applyNumberFormat="1"/>
    <xf numFmtId="0" fontId="6" fillId="5" borderId="0" xfId="0" applyFont="1" applyFill="1" applyBorder="1" applyAlignment="1">
      <alignment vertical="top" wrapText="1"/>
    </xf>
    <xf numFmtId="0" fontId="19" fillId="5" borderId="0" xfId="0" applyFont="1" applyFill="1" applyBorder="1" applyAlignment="1">
      <alignment vertical="top" wrapText="1"/>
    </xf>
    <xf numFmtId="0" fontId="19" fillId="5" borderId="0" xfId="0" applyFont="1" applyFill="1" applyBorder="1" applyAlignment="1">
      <alignment horizontal="justify" vertical="top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" fontId="24" fillId="0" borderId="0" xfId="0" applyNumberFormat="1" applyFont="1"/>
    <xf numFmtId="0" fontId="26" fillId="0" borderId="7" xfId="0" applyFont="1" applyBorder="1" applyAlignment="1">
      <alignment vertical="center"/>
    </xf>
    <xf numFmtId="164" fontId="27" fillId="5" borderId="0" xfId="1" applyNumberFormat="1" applyFont="1" applyFill="1" applyBorder="1" applyAlignment="1">
      <alignment vertical="center"/>
    </xf>
    <xf numFmtId="164" fontId="26" fillId="0" borderId="8" xfId="1" applyNumberFormat="1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13" xfId="0" applyFont="1" applyBorder="1"/>
    <xf numFmtId="164" fontId="27" fillId="0" borderId="13" xfId="1" applyNumberFormat="1" applyFont="1" applyBorder="1"/>
    <xf numFmtId="0" fontId="28" fillId="0" borderId="0" xfId="0" applyFont="1"/>
    <xf numFmtId="9" fontId="29" fillId="0" borderId="14" xfId="2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PAX!$A$8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PAX!$B$8:$M$8</c:f>
              <c:numCache>
                <c:formatCode>_-* #,##0_-;\-* #,##0_-;_-* "-"??_-;_-@_-</c:formatCode>
                <c:ptCount val="12"/>
                <c:pt idx="0">
                  <c:v>32646</c:v>
                </c:pt>
                <c:pt idx="1">
                  <c:v>33794</c:v>
                </c:pt>
                <c:pt idx="2">
                  <c:v>40125</c:v>
                </c:pt>
                <c:pt idx="3">
                  <c:v>35542</c:v>
                </c:pt>
                <c:pt idx="4">
                  <c:v>19345</c:v>
                </c:pt>
                <c:pt idx="5">
                  <c:v>12930</c:v>
                </c:pt>
                <c:pt idx="6">
                  <c:v>10409</c:v>
                </c:pt>
                <c:pt idx="7">
                  <c:v>14774</c:v>
                </c:pt>
                <c:pt idx="8">
                  <c:v>15498</c:v>
                </c:pt>
                <c:pt idx="9">
                  <c:v>34175</c:v>
                </c:pt>
                <c:pt idx="10">
                  <c:v>53264</c:v>
                </c:pt>
                <c:pt idx="11">
                  <c:v>34526</c:v>
                </c:pt>
              </c:numCache>
            </c:numRef>
          </c:val>
        </c:ser>
        <c:ser>
          <c:idx val="2"/>
          <c:order val="2"/>
          <c:tx>
            <c:strRef>
              <c:f>PAX!$A$9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PAX!$B$9:$M$9</c:f>
              <c:numCache>
                <c:formatCode>_-* #,##0_-;\-* #,##0_-;_-* "-"??_-;_-@_-</c:formatCode>
                <c:ptCount val="12"/>
                <c:pt idx="0">
                  <c:v>38581</c:v>
                </c:pt>
                <c:pt idx="1">
                  <c:v>32457</c:v>
                </c:pt>
                <c:pt idx="2">
                  <c:v>39474</c:v>
                </c:pt>
                <c:pt idx="3">
                  <c:v>40128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538408"/>
        <c:axId val="603538800"/>
      </c:barChart>
      <c:lineChart>
        <c:grouping val="standard"/>
        <c:varyColors val="0"/>
        <c:ser>
          <c:idx val="0"/>
          <c:order val="0"/>
          <c:tx>
            <c:strRef>
              <c:f>PAX!$A$7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PAX!$B$7:$M$7</c:f>
              <c:numCache>
                <c:formatCode>_-* #,##0_-;\-* #,##0_-;_-* "-"??_-;_-@_-</c:formatCode>
                <c:ptCount val="12"/>
                <c:pt idx="0">
                  <c:v>39950</c:v>
                </c:pt>
                <c:pt idx="1">
                  <c:v>32900</c:v>
                </c:pt>
                <c:pt idx="2">
                  <c:v>37600</c:v>
                </c:pt>
                <c:pt idx="3">
                  <c:v>37600</c:v>
                </c:pt>
                <c:pt idx="4">
                  <c:v>21150</c:v>
                </c:pt>
                <c:pt idx="5">
                  <c:v>11750</c:v>
                </c:pt>
                <c:pt idx="6">
                  <c:v>9400</c:v>
                </c:pt>
                <c:pt idx="7">
                  <c:v>11750</c:v>
                </c:pt>
                <c:pt idx="8">
                  <c:v>11750</c:v>
                </c:pt>
                <c:pt idx="9">
                  <c:v>49350</c:v>
                </c:pt>
                <c:pt idx="10">
                  <c:v>42300</c:v>
                </c:pt>
                <c:pt idx="11">
                  <c:v>39950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38408"/>
        <c:axId val="603538800"/>
      </c:lineChart>
      <c:catAx>
        <c:axId val="60353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0353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3538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03538408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34</xdr:row>
      <xdr:rowOff>114300</xdr:rowOff>
    </xdr:from>
    <xdr:to>
      <xdr:col>9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6467475" y="7419975"/>
          <a:ext cx="2581275" cy="371475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297657</xdr:colOff>
      <xdr:row>10</xdr:row>
      <xdr:rowOff>57150</xdr:rowOff>
    </xdr:from>
    <xdr:to>
      <xdr:col>9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390525" y="152401"/>
          <a:ext cx="13049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>
    <xdr:from>
      <xdr:col>1</xdr:col>
      <xdr:colOff>619125</xdr:colOff>
      <xdr:row>1</xdr:row>
      <xdr:rowOff>178594</xdr:rowOff>
    </xdr:from>
    <xdr:to>
      <xdr:col>3</xdr:col>
      <xdr:colOff>92869</xdr:colOff>
      <xdr:row>4</xdr:row>
      <xdr:rowOff>283369</xdr:rowOff>
    </xdr:to>
    <xdr:cxnSp macro="">
      <xdr:nvCxnSpPr>
        <xdr:cNvPr id="5" name="9 Conector recto"/>
        <xdr:cNvCxnSpPr/>
      </xdr:nvCxnSpPr>
      <xdr:spPr bwMode="auto">
        <a:xfrm>
          <a:off x="2009775" y="797719"/>
          <a:ext cx="13025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12</xdr:col>
      <xdr:colOff>226219</xdr:colOff>
      <xdr:row>0</xdr:row>
      <xdr:rowOff>119062</xdr:rowOff>
    </xdr:from>
    <xdr:to>
      <xdr:col>13</xdr:col>
      <xdr:colOff>737606</xdr:colOff>
      <xdr:row>1</xdr:row>
      <xdr:rowOff>523875</xdr:rowOff>
    </xdr:to>
    <xdr:pic>
      <xdr:nvPicPr>
        <xdr:cNvPr id="6" name="1 Imagen" descr="Logo API Puerto Vallarta.jpg"/>
        <xdr:cNvPicPr/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75219" y="119062"/>
          <a:ext cx="1425787" cy="102393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247649</xdr:colOff>
      <xdr:row>0</xdr:row>
      <xdr:rowOff>0</xdr:rowOff>
    </xdr:from>
    <xdr:to>
      <xdr:col>0</xdr:col>
      <xdr:colOff>1273968</xdr:colOff>
      <xdr:row>2</xdr:row>
      <xdr:rowOff>23813</xdr:rowOff>
    </xdr:to>
    <xdr:pic>
      <xdr:nvPicPr>
        <xdr:cNvPr id="7" name="8 Imagen" descr="P:\NUEVO LOGO\Guía Inicial de Imagen Institucional Puertos y Marina Mercante\Logo SCT Vertic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7649" y="0"/>
          <a:ext cx="1026319" cy="1176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b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Resumen Acum"/>
    </sheetNames>
    <sheetDataSet>
      <sheetData sheetId="0">
        <row r="7">
          <cell r="C7">
            <v>17</v>
          </cell>
          <cell r="D7">
            <v>14</v>
          </cell>
          <cell r="E7">
            <v>16</v>
          </cell>
          <cell r="F7">
            <v>16</v>
          </cell>
          <cell r="G7">
            <v>9</v>
          </cell>
          <cell r="H7">
            <v>5</v>
          </cell>
          <cell r="I7">
            <v>4</v>
          </cell>
          <cell r="J7">
            <v>5</v>
          </cell>
          <cell r="K7">
            <v>5</v>
          </cell>
          <cell r="L7">
            <v>21</v>
          </cell>
          <cell r="M7">
            <v>18</v>
          </cell>
          <cell r="N7">
            <v>17</v>
          </cell>
        </row>
      </sheetData>
      <sheetData sheetId="1">
        <row r="5">
          <cell r="B5" t="str">
            <v>E</v>
          </cell>
          <cell r="C5" t="str">
            <v>F</v>
          </cell>
          <cell r="D5" t="str">
            <v>M</v>
          </cell>
          <cell r="E5" t="str">
            <v>A</v>
          </cell>
          <cell r="F5" t="str">
            <v>M</v>
          </cell>
          <cell r="G5" t="str">
            <v>J</v>
          </cell>
          <cell r="H5" t="str">
            <v>J</v>
          </cell>
          <cell r="I5" t="str">
            <v>A</v>
          </cell>
          <cell r="J5" t="str">
            <v>S</v>
          </cell>
          <cell r="K5" t="str">
            <v>O</v>
          </cell>
          <cell r="L5" t="str">
            <v>N</v>
          </cell>
          <cell r="M5" t="str">
            <v>D</v>
          </cell>
        </row>
        <row r="7">
          <cell r="A7" t="str">
            <v>Preliminar 2017</v>
          </cell>
          <cell r="B7">
            <v>39950</v>
          </cell>
          <cell r="C7">
            <v>32900</v>
          </cell>
          <cell r="D7">
            <v>37600</v>
          </cell>
          <cell r="E7">
            <v>37600</v>
          </cell>
          <cell r="F7">
            <v>21150</v>
          </cell>
          <cell r="G7">
            <v>11750</v>
          </cell>
          <cell r="H7">
            <v>9400</v>
          </cell>
          <cell r="I7">
            <v>11750</v>
          </cell>
          <cell r="J7">
            <v>11750</v>
          </cell>
          <cell r="K7">
            <v>49350</v>
          </cell>
          <cell r="L7">
            <v>42300</v>
          </cell>
          <cell r="M7">
            <v>39950</v>
          </cell>
        </row>
        <row r="8">
          <cell r="A8" t="str">
            <v>REAL 2016</v>
          </cell>
          <cell r="B8">
            <v>32646</v>
          </cell>
          <cell r="C8">
            <v>33794</v>
          </cell>
          <cell r="D8">
            <v>40125</v>
          </cell>
          <cell r="E8">
            <v>35542</v>
          </cell>
          <cell r="F8">
            <v>19345</v>
          </cell>
          <cell r="G8">
            <v>12930</v>
          </cell>
          <cell r="H8">
            <v>10409</v>
          </cell>
          <cell r="I8">
            <v>14774</v>
          </cell>
          <cell r="J8">
            <v>15498</v>
          </cell>
          <cell r="K8">
            <v>34175</v>
          </cell>
          <cell r="L8">
            <v>53264</v>
          </cell>
          <cell r="M8">
            <v>34526</v>
          </cell>
        </row>
        <row r="9">
          <cell r="A9" t="str">
            <v>REAL 2017</v>
          </cell>
          <cell r="B9">
            <v>38581</v>
          </cell>
          <cell r="C9">
            <v>32457</v>
          </cell>
          <cell r="D9">
            <v>39474</v>
          </cell>
          <cell r="E9">
            <v>40128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abSelected="1" zoomScale="85" zoomScaleNormal="85" workbookViewId="0">
      <selection activeCell="P12" sqref="P12"/>
    </sheetView>
  </sheetViews>
  <sheetFormatPr baseColWidth="10" defaultColWidth="11.42578125" defaultRowHeight="12.75" x14ac:dyDescent="0.2"/>
  <cols>
    <col min="1" max="1" width="20.85546875" customWidth="1"/>
    <col min="2" max="2" width="14.28515625" customWidth="1"/>
    <col min="3" max="3" width="13.140625" customWidth="1"/>
    <col min="4" max="4" width="12.28515625" customWidth="1"/>
    <col min="5" max="5" width="12.7109375" customWidth="1"/>
    <col min="6" max="6" width="13.5703125" customWidth="1"/>
    <col min="7" max="7" width="13.85546875" customWidth="1"/>
    <col min="8" max="8" width="12.85546875" customWidth="1"/>
    <col min="9" max="9" width="13" customWidth="1"/>
    <col min="10" max="10" width="12.7109375" customWidth="1"/>
    <col min="11" max="11" width="13" customWidth="1"/>
    <col min="12" max="12" width="13.42578125" customWidth="1"/>
    <col min="13" max="13" width="13.7109375" customWidth="1"/>
    <col min="14" max="14" width="14" customWidth="1"/>
    <col min="15" max="15" width="15.28515625" customWidth="1"/>
    <col min="16" max="16" width="13.140625" customWidth="1"/>
  </cols>
  <sheetData>
    <row r="1" spans="1:18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</row>
    <row r="2" spans="1:18" ht="42" customHeight="1" x14ac:dyDescent="0.4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ht="6.7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8" ht="15" customHeight="1" thickTop="1" x14ac:dyDescent="0.2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26.25" customHeight="1" x14ac:dyDescent="0.25">
      <c r="A5" s="8"/>
      <c r="B5" s="9" t="s">
        <v>1</v>
      </c>
      <c r="C5" s="10" t="s">
        <v>2</v>
      </c>
      <c r="D5" s="10" t="s">
        <v>3</v>
      </c>
      <c r="E5" s="10" t="s">
        <v>4</v>
      </c>
      <c r="F5" s="10" t="s">
        <v>3</v>
      </c>
      <c r="G5" s="10" t="s">
        <v>5</v>
      </c>
      <c r="H5" s="10" t="s">
        <v>5</v>
      </c>
      <c r="I5" s="10" t="s">
        <v>4</v>
      </c>
      <c r="J5" s="10" t="s">
        <v>6</v>
      </c>
      <c r="K5" s="10" t="s">
        <v>7</v>
      </c>
      <c r="L5" s="10" t="s">
        <v>8</v>
      </c>
      <c r="M5" s="11" t="s">
        <v>9</v>
      </c>
      <c r="N5" s="12" t="s">
        <v>10</v>
      </c>
      <c r="O5" s="13" t="s">
        <v>11</v>
      </c>
      <c r="P5" s="2"/>
    </row>
    <row r="6" spans="1:18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"/>
      <c r="P6" s="2"/>
    </row>
    <row r="7" spans="1:18" ht="18" customHeight="1" x14ac:dyDescent="0.2">
      <c r="A7" s="63" t="s">
        <v>12</v>
      </c>
      <c r="B7" s="64">
        <f>2350*[1]CRUCEROS!C7</f>
        <v>39950</v>
      </c>
      <c r="C7" s="64">
        <f>2350*[1]CRUCEROS!D7</f>
        <v>32900</v>
      </c>
      <c r="D7" s="64">
        <f>2350*[1]CRUCEROS!E7</f>
        <v>37600</v>
      </c>
      <c r="E7" s="64">
        <f>2350*[1]CRUCEROS!F7</f>
        <v>37600</v>
      </c>
      <c r="F7" s="64">
        <f>2350*[1]CRUCEROS!G7</f>
        <v>21150</v>
      </c>
      <c r="G7" s="64">
        <f>2350*[1]CRUCEROS!H7</f>
        <v>11750</v>
      </c>
      <c r="H7" s="64">
        <f>2350*[1]CRUCEROS!I7</f>
        <v>9400</v>
      </c>
      <c r="I7" s="64">
        <f>2350*[1]CRUCEROS!J7</f>
        <v>11750</v>
      </c>
      <c r="J7" s="64">
        <f>2350*[1]CRUCEROS!K7</f>
        <v>11750</v>
      </c>
      <c r="K7" s="64">
        <f>2350*[1]CRUCEROS!L7</f>
        <v>49350</v>
      </c>
      <c r="L7" s="64">
        <f>2350*[1]CRUCEROS!M7</f>
        <v>42300</v>
      </c>
      <c r="M7" s="64">
        <f>2350*[1]CRUCEROS!N7</f>
        <v>39950</v>
      </c>
      <c r="N7" s="65">
        <f>SUM(B7:E7)</f>
        <v>148050</v>
      </c>
      <c r="O7" s="65">
        <f>SUM(B7:M7)</f>
        <v>345450</v>
      </c>
      <c r="P7" s="2"/>
    </row>
    <row r="8" spans="1:18" ht="18" customHeight="1" x14ac:dyDescent="0.2">
      <c r="A8" s="16" t="s">
        <v>13</v>
      </c>
      <c r="B8" s="17">
        <v>32646</v>
      </c>
      <c r="C8" s="17">
        <v>33794</v>
      </c>
      <c r="D8" s="17">
        <v>40125</v>
      </c>
      <c r="E8" s="17">
        <v>35542</v>
      </c>
      <c r="F8" s="17">
        <v>19345</v>
      </c>
      <c r="G8" s="17">
        <v>12930</v>
      </c>
      <c r="H8" s="17">
        <v>10409</v>
      </c>
      <c r="I8" s="17">
        <v>14774</v>
      </c>
      <c r="J8" s="17">
        <v>15498</v>
      </c>
      <c r="K8" s="17">
        <v>34175</v>
      </c>
      <c r="L8" s="17">
        <v>53264</v>
      </c>
      <c r="M8" s="17">
        <v>34526</v>
      </c>
      <c r="N8" s="18">
        <f>SUM(B8:E8)</f>
        <v>142107</v>
      </c>
      <c r="O8" s="19">
        <f>SUM(B8:M8)</f>
        <v>337028</v>
      </c>
      <c r="P8" s="20"/>
    </row>
    <row r="9" spans="1:18" ht="18" customHeight="1" x14ac:dyDescent="0.4">
      <c r="A9" s="21" t="s">
        <v>14</v>
      </c>
      <c r="B9" s="22">
        <v>38581</v>
      </c>
      <c r="C9" s="22">
        <v>32457</v>
      </c>
      <c r="D9" s="22">
        <v>39474</v>
      </c>
      <c r="E9" s="22">
        <v>40128</v>
      </c>
      <c r="F9" s="22"/>
      <c r="G9" s="22"/>
      <c r="H9" s="22"/>
      <c r="I9" s="22"/>
      <c r="J9" s="22"/>
      <c r="K9" s="22"/>
      <c r="L9" s="22"/>
      <c r="M9" s="22"/>
      <c r="N9" s="23">
        <f>SUM(B9:M9)</f>
        <v>150640</v>
      </c>
      <c r="O9" s="24">
        <f>SUM(B9:M9)</f>
        <v>150640</v>
      </c>
      <c r="P9" s="25"/>
    </row>
    <row r="10" spans="1:18" ht="1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0"/>
      <c r="O10" s="28"/>
      <c r="P10" s="28"/>
      <c r="Q10" s="29"/>
      <c r="R10" s="30"/>
    </row>
    <row r="11" spans="1:1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1"/>
      <c r="L11" s="20"/>
      <c r="M11" s="27"/>
      <c r="N11" s="20"/>
      <c r="O11" s="28"/>
      <c r="P11" s="28"/>
      <c r="Q11" s="29"/>
    </row>
    <row r="12" spans="1:1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0"/>
      <c r="O12" s="2"/>
      <c r="P12" s="28"/>
    </row>
    <row r="13" spans="1:18" ht="17.2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32" t="s">
        <v>15</v>
      </c>
      <c r="L13" s="33"/>
      <c r="M13" s="33"/>
      <c r="N13" s="33"/>
      <c r="O13" s="34" t="s">
        <v>16</v>
      </c>
      <c r="P13" s="28"/>
    </row>
    <row r="14" spans="1:18" ht="17.2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35" t="s">
        <v>17</v>
      </c>
      <c r="L14" s="36"/>
      <c r="M14" s="36"/>
      <c r="N14" s="36"/>
      <c r="O14" s="37" t="s">
        <v>18</v>
      </c>
      <c r="P14" s="2"/>
    </row>
    <row r="15" spans="1:18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66" t="s">
        <v>12</v>
      </c>
      <c r="L15" s="67"/>
      <c r="M15" s="68">
        <f>N7</f>
        <v>148050</v>
      </c>
      <c r="N15" s="69"/>
      <c r="O15" s="70">
        <f>(M17-M15)/M15</f>
        <v>1.7494089834515367E-2</v>
      </c>
      <c r="P15" s="28"/>
    </row>
    <row r="16" spans="1:18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8" t="s">
        <v>13</v>
      </c>
      <c r="L16" s="39"/>
      <c r="M16" s="40">
        <f>N8</f>
        <v>142107</v>
      </c>
      <c r="N16" s="41"/>
      <c r="O16" s="42">
        <f>(M17-M16)/M16</f>
        <v>6.0046303137776466E-2</v>
      </c>
      <c r="P16" s="43"/>
    </row>
    <row r="17" spans="1:17" ht="17.2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1" t="s">
        <v>14</v>
      </c>
      <c r="L17" s="44"/>
      <c r="M17" s="45">
        <f>N9</f>
        <v>150640</v>
      </c>
      <c r="N17" s="46"/>
      <c r="O17" s="47"/>
      <c r="P17" s="43"/>
    </row>
    <row r="18" spans="1:17" ht="15.75" x14ac:dyDescent="0.2">
      <c r="A18" s="2"/>
      <c r="B18" s="2"/>
      <c r="C18" s="2"/>
      <c r="D18" s="2"/>
      <c r="E18" s="2"/>
      <c r="F18" s="2"/>
      <c r="G18" s="2"/>
      <c r="H18" s="2"/>
      <c r="I18" s="2"/>
      <c r="J18" s="48"/>
      <c r="K18" s="49"/>
      <c r="L18" s="49"/>
      <c r="M18" s="49"/>
      <c r="N18" s="49"/>
      <c r="O18" s="49"/>
      <c r="P18" s="50"/>
    </row>
    <row r="19" spans="1:17" ht="17.25" x14ac:dyDescent="0.3">
      <c r="A19" s="2"/>
      <c r="B19" s="2"/>
      <c r="C19" s="2"/>
      <c r="D19" s="2"/>
      <c r="E19" s="2"/>
      <c r="F19" s="2"/>
      <c r="G19" s="2"/>
      <c r="H19" s="2"/>
      <c r="I19" s="2"/>
      <c r="J19" s="48"/>
      <c r="K19" s="32" t="s">
        <v>15</v>
      </c>
      <c r="L19" s="33"/>
      <c r="M19" s="33"/>
      <c r="N19" s="33"/>
      <c r="O19" s="34" t="s">
        <v>16</v>
      </c>
      <c r="P19" s="51"/>
    </row>
    <row r="20" spans="1:17" ht="17.25" x14ac:dyDescent="0.3">
      <c r="A20" s="2"/>
      <c r="B20" s="2"/>
      <c r="C20" s="2"/>
      <c r="D20" s="2"/>
      <c r="E20" s="2"/>
      <c r="F20" s="2"/>
      <c r="G20" s="2"/>
      <c r="H20" s="2"/>
      <c r="I20" s="2"/>
      <c r="J20" s="48"/>
      <c r="K20" s="35" t="s">
        <v>19</v>
      </c>
      <c r="L20" s="36"/>
      <c r="M20" s="36"/>
      <c r="N20" s="36"/>
      <c r="O20" s="37" t="s">
        <v>18</v>
      </c>
      <c r="P20" s="51"/>
      <c r="Q20" s="52"/>
    </row>
    <row r="21" spans="1:17" ht="17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48"/>
      <c r="K21" s="66" t="s">
        <v>12</v>
      </c>
      <c r="L21" s="67"/>
      <c r="M21" s="68">
        <f>O7</f>
        <v>345450</v>
      </c>
      <c r="N21" s="69"/>
      <c r="O21" s="70">
        <f>(M23-M21)/M21</f>
        <v>-0.56393110435663629</v>
      </c>
      <c r="P21" s="51"/>
      <c r="Q21" s="53"/>
    </row>
    <row r="22" spans="1:17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48"/>
      <c r="K22" s="38" t="s">
        <v>13</v>
      </c>
      <c r="L22" s="39"/>
      <c r="M22" s="40">
        <f>O8</f>
        <v>337028</v>
      </c>
      <c r="N22" s="41"/>
      <c r="O22" s="42">
        <f>(M23-M22)/M22</f>
        <v>-0.55303416926783533</v>
      </c>
      <c r="P22" s="51"/>
    </row>
    <row r="23" spans="1:17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48"/>
      <c r="K23" s="21" t="s">
        <v>14</v>
      </c>
      <c r="L23" s="44"/>
      <c r="M23" s="45">
        <f>O9</f>
        <v>150640</v>
      </c>
      <c r="N23" s="46"/>
      <c r="O23" s="47"/>
      <c r="P23" s="51"/>
    </row>
    <row r="24" spans="1:17" ht="17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48"/>
      <c r="K24" s="54"/>
      <c r="L24" s="54"/>
      <c r="M24" s="54"/>
      <c r="N24" s="54"/>
      <c r="O24" s="54"/>
      <c r="P24" s="51"/>
    </row>
    <row r="25" spans="1:17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48"/>
      <c r="K25" s="55"/>
      <c r="L25" s="55"/>
      <c r="M25" s="55"/>
      <c r="N25" s="55"/>
      <c r="O25" s="55"/>
      <c r="P25" s="48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48"/>
      <c r="K26" s="56"/>
      <c r="L26" s="56"/>
      <c r="M26" s="56"/>
      <c r="N26" s="56"/>
      <c r="O26" s="56"/>
      <c r="P26" s="48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48"/>
      <c r="K27" s="56"/>
      <c r="L27" s="56"/>
      <c r="M27" s="56"/>
      <c r="N27" s="56"/>
      <c r="O27" s="56"/>
      <c r="P27" s="48"/>
    </row>
    <row r="28" spans="1:17" x14ac:dyDescent="0.2">
      <c r="A28" s="2"/>
      <c r="B28" s="2"/>
      <c r="C28" s="2"/>
      <c r="D28" s="2"/>
      <c r="E28" s="2"/>
      <c r="F28" s="2"/>
      <c r="G28" s="2"/>
      <c r="H28" s="2"/>
      <c r="I28" s="2"/>
      <c r="J28" s="48"/>
      <c r="K28" s="56"/>
      <c r="L28" s="56"/>
      <c r="M28" s="56"/>
      <c r="N28" s="56"/>
      <c r="O28" s="56"/>
      <c r="P28" s="48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48"/>
      <c r="K29" s="56"/>
      <c r="L29" s="56"/>
      <c r="M29" s="56"/>
      <c r="N29" s="56"/>
      <c r="O29" s="56"/>
      <c r="P29" s="48"/>
    </row>
    <row r="30" spans="1:17" x14ac:dyDescent="0.2">
      <c r="A30" s="2"/>
      <c r="B30" s="2"/>
      <c r="C30" s="2"/>
      <c r="D30" s="2"/>
      <c r="E30" s="2"/>
      <c r="F30" s="2"/>
      <c r="G30" s="2"/>
      <c r="H30" s="2"/>
      <c r="I30" s="2"/>
      <c r="J30" s="48"/>
      <c r="K30" s="56"/>
      <c r="L30" s="56"/>
      <c r="M30" s="56"/>
      <c r="N30" s="56"/>
      <c r="O30" s="56"/>
      <c r="P30" s="48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48"/>
      <c r="K31" s="56"/>
      <c r="L31" s="56"/>
      <c r="M31" s="56"/>
      <c r="N31" s="56"/>
      <c r="O31" s="56"/>
      <c r="P31" s="48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48"/>
      <c r="K32" s="56"/>
      <c r="L32" s="56"/>
      <c r="M32" s="56"/>
      <c r="N32" s="56"/>
      <c r="O32" s="56"/>
      <c r="P32" s="48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48"/>
      <c r="K33" s="56"/>
      <c r="L33" s="56"/>
      <c r="M33" s="56"/>
      <c r="N33" s="56"/>
      <c r="O33" s="56"/>
      <c r="P33" s="48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48"/>
      <c r="K34" s="56"/>
      <c r="L34" s="56"/>
      <c r="M34" s="56"/>
      <c r="N34" s="56"/>
      <c r="O34" s="56"/>
      <c r="P34" s="48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48"/>
      <c r="K35" s="56"/>
      <c r="L35" s="56"/>
      <c r="M35" s="56"/>
      <c r="N35" s="56"/>
      <c r="O35" s="56"/>
      <c r="P35" s="48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48"/>
      <c r="K36" s="56"/>
      <c r="L36" s="56"/>
      <c r="M36" s="56"/>
      <c r="N36" s="56"/>
      <c r="O36" s="56"/>
      <c r="P36" s="48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2"/>
      <c r="B39" s="2"/>
      <c r="C39" s="2"/>
      <c r="D39" s="2"/>
      <c r="E39" s="2"/>
      <c r="F39" s="2"/>
      <c r="G39" s="8"/>
      <c r="H39" s="2"/>
      <c r="I39" s="2"/>
      <c r="J39" s="2"/>
      <c r="K39" s="2"/>
      <c r="L39" s="2"/>
      <c r="M39" s="2"/>
      <c r="N39" s="2"/>
      <c r="O39" s="2"/>
      <c r="P39" s="2"/>
    </row>
    <row r="40" spans="1:16" ht="15" x14ac:dyDescent="0.2">
      <c r="G40" s="57"/>
    </row>
    <row r="41" spans="1:16" ht="15" x14ac:dyDescent="0.2">
      <c r="G41" s="57"/>
      <c r="M41" s="29"/>
    </row>
    <row r="42" spans="1:16" ht="15" x14ac:dyDescent="0.2">
      <c r="G42" s="57"/>
    </row>
    <row r="43" spans="1:16" ht="15.75" x14ac:dyDescent="0.25">
      <c r="G43" s="58"/>
    </row>
    <row r="46" spans="1:16" x14ac:dyDescent="0.2">
      <c r="E46" s="29"/>
    </row>
    <row r="47" spans="1:16" x14ac:dyDescent="0.2">
      <c r="D47" s="30"/>
    </row>
    <row r="48" spans="1:16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8" x14ac:dyDescent="0.25">
      <c r="A49" s="59"/>
      <c r="B49" s="59"/>
      <c r="C49" s="60" t="s">
        <v>20</v>
      </c>
      <c r="D49" s="60"/>
      <c r="E49" s="60"/>
      <c r="F49" s="60">
        <f>91667</f>
        <v>91667</v>
      </c>
      <c r="G49" s="60"/>
      <c r="H49" s="61"/>
      <c r="I49" s="61"/>
      <c r="J49" s="61"/>
      <c r="K49" s="61"/>
      <c r="L49" s="61"/>
      <c r="M49" s="61"/>
    </row>
    <row r="50" spans="1:13" ht="18" x14ac:dyDescent="0.25">
      <c r="A50" s="59"/>
      <c r="B50" s="59"/>
      <c r="C50" s="60"/>
      <c r="D50" s="60"/>
      <c r="E50" s="60"/>
      <c r="F50" s="60"/>
      <c r="G50" s="60"/>
      <c r="H50" s="61"/>
      <c r="I50" s="61"/>
      <c r="J50" s="61"/>
      <c r="K50" s="61" t="s">
        <v>21</v>
      </c>
      <c r="L50" s="61"/>
      <c r="M50" s="61"/>
    </row>
    <row r="51" spans="1:13" ht="18" x14ac:dyDescent="0.25">
      <c r="A51" s="59"/>
      <c r="B51" s="59"/>
      <c r="C51" s="60" t="s">
        <v>22</v>
      </c>
      <c r="D51" s="60"/>
      <c r="E51" s="62">
        <f>SUM(B7:G7)</f>
        <v>180950</v>
      </c>
      <c r="F51" s="60"/>
      <c r="G51" s="60"/>
      <c r="H51" s="61"/>
      <c r="I51" s="61"/>
      <c r="J51" s="61"/>
      <c r="K51" s="61"/>
      <c r="L51" s="61"/>
      <c r="M51" s="61"/>
    </row>
    <row r="52" spans="1:13" ht="18" x14ac:dyDescent="0.25">
      <c r="A52" s="59"/>
      <c r="B52" s="59"/>
      <c r="C52" s="60">
        <v>2008</v>
      </c>
      <c r="D52" s="60"/>
      <c r="E52" s="62">
        <f>SUM(B8:G8)</f>
        <v>174382</v>
      </c>
      <c r="F52" s="60"/>
      <c r="G52" s="60"/>
      <c r="H52" s="61"/>
      <c r="I52" s="61"/>
      <c r="J52" s="61"/>
      <c r="K52" s="61"/>
      <c r="L52" s="61"/>
      <c r="M52" s="61"/>
    </row>
    <row r="53" spans="1:13" ht="18" x14ac:dyDescent="0.25">
      <c r="A53" s="59"/>
      <c r="B53" s="59"/>
      <c r="C53" s="60">
        <v>2009</v>
      </c>
      <c r="D53" s="60"/>
      <c r="E53" s="62">
        <f>SUM(B9:G9)</f>
        <v>150640</v>
      </c>
      <c r="F53" s="60"/>
      <c r="G53" s="60"/>
      <c r="H53" s="61"/>
      <c r="I53" s="61"/>
      <c r="J53" s="61"/>
      <c r="K53" s="61"/>
      <c r="L53" s="61"/>
      <c r="M53" s="61"/>
    </row>
    <row r="54" spans="1:13" ht="15" x14ac:dyDescent="0.2">
      <c r="A54" s="59"/>
      <c r="B54" s="5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5" x14ac:dyDescent="0.2">
      <c r="A55" s="59"/>
      <c r="B55" s="5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5" x14ac:dyDescent="0.2">
      <c r="A56" s="59"/>
      <c r="B56" s="5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5" x14ac:dyDescent="0.2">
      <c r="A57" s="59"/>
      <c r="B57" s="5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</sheetData>
  <mergeCells count="2">
    <mergeCell ref="A2:O2"/>
    <mergeCell ref="K26:O36"/>
  </mergeCells>
  <printOptions horizontalCentered="1"/>
  <pageMargins left="0.35433070866141736" right="0.39370078740157483" top="0.39370078740157483" bottom="0.98425196850393704" header="0" footer="0"/>
  <pageSetup scale="65" orientation="landscape" r:id="rId1"/>
  <headerFooter alignWithMargins="0"/>
  <ignoredErrors>
    <ignoredError sqref="N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2017-05-04T19:01:16Z</dcterms:created>
  <dcterms:modified xsi:type="dcterms:W3CDTF">2017-05-04T19:02:01Z</dcterms:modified>
</cp:coreProperties>
</file>