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N61" i="1"/>
  <c r="O59" i="1"/>
  <c r="N59" i="1"/>
  <c r="O57" i="1"/>
  <c r="N57" i="1"/>
  <c r="O55" i="1"/>
  <c r="N55" i="1"/>
  <c r="E54" i="1"/>
  <c r="O53" i="1"/>
  <c r="N53" i="1"/>
  <c r="O51" i="1"/>
  <c r="N51" i="1"/>
  <c r="O49" i="1"/>
  <c r="N49" i="1"/>
  <c r="O47" i="1"/>
  <c r="N47" i="1"/>
  <c r="M17" i="1"/>
  <c r="O10" i="1"/>
  <c r="M23" i="1" s="1"/>
  <c r="N10" i="1"/>
  <c r="O9" i="1"/>
  <c r="M22" i="1" s="1"/>
  <c r="N9" i="1"/>
  <c r="M16" i="1" s="1"/>
  <c r="O16" i="1" s="1"/>
  <c r="O8" i="1"/>
  <c r="M21" i="1" s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15" i="1" s="1"/>
  <c r="O15" i="1" l="1"/>
  <c r="O22" i="1"/>
  <c r="O21" i="1"/>
</calcChain>
</file>

<file path=xl/sharedStrings.xml><?xml version="1.0" encoding="utf-8"?>
<sst xmlns="http://schemas.openxmlformats.org/spreadsheetml/2006/main" count="51" uniqueCount="39">
  <si>
    <t>PASAJEROS (VISITANTES)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</si>
  <si>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</si>
  <si>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</si>
  <si>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</si>
  <si>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</si>
  <si>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</si>
  <si>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</si>
  <si>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</si>
  <si>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</si>
  <si>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</si>
  <si>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</si>
  <si>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Ene-Abr</t>
  </si>
  <si>
    <t>Total Año</t>
  </si>
  <si>
    <t>Preliminar 2017</t>
  </si>
  <si>
    <t>REAL 2016</t>
  </si>
  <si>
    <t>Real 2017</t>
  </si>
  <si>
    <t>Análisis  Acumulado</t>
  </si>
  <si>
    <t>Var.</t>
  </si>
  <si>
    <t>al mes de Enero-Abril</t>
  </si>
  <si>
    <t>%</t>
  </si>
  <si>
    <t>Prel 2017</t>
  </si>
  <si>
    <t>REAL 2017</t>
  </si>
  <si>
    <t>Anual</t>
  </si>
  <si>
    <t>MUELLE LOS PEINES (VISITANTES)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</si>
  <si>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</si>
  <si>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</si>
  <si>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</si>
  <si>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</si>
  <si>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</si>
  <si>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</si>
  <si>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</si>
  <si>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</si>
  <si>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</si>
  <si>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</si>
  <si>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</si>
  <si>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</si>
  <si>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</si>
  <si>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2010*</t>
  </si>
  <si>
    <t>* Obra de sustitución de muelles fijos por muelles flotantes de agosto-diciembre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</si>
</sst>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(* #,##0.00_);_(* \(#,##0.00\);_(* &quot;-&quot;??_);_(@_)"/>
    <numFmt numFmtId="168" formatCode="_(* #,##0_);_(* \(#,##0\);_(* &quot;-&quot;??_);_(@_)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b/>
      <sz val="18"/>
      <name val="Arial"/>
      <family val="2"/>
    </font>
    <font>
      <b/>
      <sz val="12"/>
      <name val="Soberana Sans"/>
      <family val="3"/>
    </font>
    <font>
      <b/>
      <sz val="12"/>
      <color rgb="FF002060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sz val="12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b/>
      <sz val="16"/>
      <color rgb="FF002060"/>
      <name val="Soberana Sans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0"/>
      <color theme="0"/>
      <name val="Soberana Sans"/>
      <family val="3"/>
    </font>
    <font>
      <sz val="12"/>
      <color theme="0"/>
      <name val="Tahoma"/>
      <family val="2"/>
    </font>
    <font>
      <sz val="11"/>
      <color rgb="FF002060"/>
      <name val="Soberana Sans"/>
      <family val="3"/>
    </font>
    <font>
      <b/>
      <sz val="10"/>
      <color indexed="9"/>
      <name val="Soberana Sans"/>
      <family val="3"/>
    </font>
    <font>
      <i/>
      <sz val="8"/>
      <color rgb="FF0070C0"/>
      <name val="Soberana Sans"/>
      <family val="3"/>
    </font>
    <font>
      <sz val="10"/>
      <color indexed="9"/>
      <name val="Soberana Sans"/>
      <family val="3"/>
    </font>
    <font>
      <sz val="14"/>
      <color indexed="9"/>
      <name val="Soberana Sans"/>
      <family val="3"/>
    </font>
    <font>
      <sz val="12"/>
      <color indexed="9"/>
      <name val="Soberana Sans"/>
      <family val="3"/>
    </font>
    <font>
      <sz val="10"/>
      <color theme="4"/>
      <name val="Soberana Sans"/>
      <family val="3"/>
    </font>
    <font>
      <sz val="10"/>
      <color indexed="9"/>
      <name val="Arial"/>
      <family val="2"/>
    </font>
    <font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medium">
        <color indexed="46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5" borderId="5" xfId="0" applyFont="1" applyFill="1" applyBorder="1"/>
    <xf numFmtId="0" fontId="9" fillId="0" borderId="0" xfId="0" applyFont="1"/>
    <xf numFmtId="0" fontId="9" fillId="0" borderId="6" xfId="0" applyFont="1" applyBorder="1" applyAlignment="1">
      <alignment vertical="center"/>
    </xf>
    <xf numFmtId="164" fontId="9" fillId="5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0" fillId="0" borderId="0" xfId="1" applyNumberFormat="1" applyFont="1"/>
    <xf numFmtId="164" fontId="5" fillId="5" borderId="9" xfId="1" applyNumberFormat="1" applyFont="1" applyFill="1" applyBorder="1" applyAlignment="1">
      <alignment vertical="center"/>
    </xf>
    <xf numFmtId="164" fontId="10" fillId="5" borderId="10" xfId="1" applyNumberFormat="1" applyFont="1" applyFill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vertical="center"/>
    </xf>
    <xf numFmtId="49" fontId="12" fillId="0" borderId="6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0" xfId="1" applyNumberFormat="1" applyFont="1" applyFill="1" applyBorder="1"/>
    <xf numFmtId="0" fontId="2" fillId="0" borderId="0" xfId="0" applyFont="1" applyBorder="1" applyAlignment="1"/>
    <xf numFmtId="165" fontId="2" fillId="0" borderId="0" xfId="0" applyNumberFormat="1" applyFont="1"/>
    <xf numFmtId="0" fontId="6" fillId="2" borderId="13" xfId="0" applyFont="1" applyFill="1" applyBorder="1"/>
    <xf numFmtId="0" fontId="6" fillId="2" borderId="7" xfId="0" applyFont="1" applyFill="1" applyBorder="1"/>
    <xf numFmtId="0" fontId="6" fillId="2" borderId="14" xfId="0" applyFont="1" applyFill="1" applyBorder="1"/>
    <xf numFmtId="164" fontId="0" fillId="0" borderId="0" xfId="0" applyNumberFormat="1"/>
    <xf numFmtId="0" fontId="6" fillId="2" borderId="12" xfId="0" applyFont="1" applyFill="1" applyBorder="1"/>
    <xf numFmtId="0" fontId="6" fillId="2" borderId="4" xfId="0" applyFont="1" applyFill="1" applyBorder="1"/>
    <xf numFmtId="0" fontId="6" fillId="2" borderId="15" xfId="0" applyFont="1" applyFill="1" applyBorder="1"/>
    <xf numFmtId="0" fontId="13" fillId="0" borderId="13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2" fillId="0" borderId="14" xfId="2" applyNumberFormat="1" applyFont="1" applyBorder="1"/>
    <xf numFmtId="0" fontId="13" fillId="0" borderId="6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2" fillId="0" borderId="16" xfId="2" applyNumberFormat="1" applyFont="1" applyBorder="1"/>
    <xf numFmtId="0" fontId="14" fillId="0" borderId="12" xfId="0" applyFont="1" applyBorder="1" applyAlignment="1">
      <alignment vertical="center"/>
    </xf>
    <xf numFmtId="0" fontId="5" fillId="0" borderId="4" xfId="0" applyFont="1" applyBorder="1"/>
    <xf numFmtId="164" fontId="5" fillId="0" borderId="4" xfId="1" applyNumberFormat="1" applyFont="1" applyBorder="1"/>
    <xf numFmtId="0" fontId="0" fillId="0" borderId="4" xfId="0" applyBorder="1"/>
    <xf numFmtId="0" fontId="8" fillId="0" borderId="15" xfId="0" applyFont="1" applyBorder="1"/>
    <xf numFmtId="0" fontId="2" fillId="5" borderId="0" xfId="0" applyFont="1" applyFill="1" applyBorder="1"/>
    <xf numFmtId="164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horizontal="center" vertical="center"/>
    </xf>
    <xf numFmtId="0" fontId="16" fillId="5" borderId="0" xfId="0" applyFont="1" applyFill="1" applyBorder="1"/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9" fontId="2" fillId="0" borderId="14" xfId="2" applyNumberFormat="1" applyFont="1" applyBorder="1"/>
    <xf numFmtId="0" fontId="17" fillId="0" borderId="0" xfId="0" applyFont="1" applyFill="1" applyBorder="1" applyAlignment="1">
      <alignment vertical="center"/>
    </xf>
    <xf numFmtId="9" fontId="2" fillId="0" borderId="16" xfId="2" applyNumberFormat="1" applyFont="1" applyBorder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/>
    <xf numFmtId="164" fontId="9" fillId="5" borderId="0" xfId="1" applyNumberFormat="1" applyFont="1" applyFill="1" applyBorder="1"/>
    <xf numFmtId="164" fontId="5" fillId="5" borderId="0" xfId="1" applyNumberFormat="1" applyFont="1" applyFill="1" applyBorder="1"/>
    <xf numFmtId="0" fontId="8" fillId="5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8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8" fillId="0" borderId="0" xfId="0" applyFont="1"/>
    <xf numFmtId="0" fontId="19" fillId="6" borderId="0" xfId="3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center" vertical="center"/>
    </xf>
    <xf numFmtId="168" fontId="2" fillId="0" borderId="3" xfId="4" applyNumberFormat="1" applyFont="1" applyBorder="1" applyAlignment="1">
      <alignment horizontal="center" vertical="center"/>
    </xf>
    <xf numFmtId="168" fontId="2" fillId="5" borderId="3" xfId="4" applyNumberFormat="1" applyFont="1" applyFill="1" applyBorder="1" applyAlignment="1">
      <alignment horizontal="center" vertical="center"/>
    </xf>
    <xf numFmtId="168" fontId="8" fillId="0" borderId="3" xfId="0" applyNumberFormat="1" applyFont="1" applyBorder="1"/>
    <xf numFmtId="168" fontId="8" fillId="0" borderId="3" xfId="0" applyNumberFormat="1" applyFont="1" applyBorder="1" applyAlignment="1">
      <alignment horizontal="center"/>
    </xf>
    <xf numFmtId="0" fontId="20" fillId="0" borderId="0" xfId="0" applyFont="1"/>
    <xf numFmtId="168" fontId="2" fillId="0" borderId="17" xfId="4" applyNumberFormat="1" applyFont="1" applyBorder="1" applyAlignment="1">
      <alignment horizontal="center" vertical="center"/>
    </xf>
    <xf numFmtId="168" fontId="2" fillId="0" borderId="18" xfId="4" applyNumberFormat="1" applyFont="1" applyBorder="1" applyAlignment="1">
      <alignment horizontal="center" vertical="center"/>
    </xf>
    <xf numFmtId="168" fontId="2" fillId="5" borderId="18" xfId="4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8" borderId="3" xfId="3" applyFont="1" applyFill="1" applyBorder="1" applyAlignment="1">
      <alignment horizontal="center" vertical="center"/>
    </xf>
    <xf numFmtId="9" fontId="0" fillId="0" borderId="0" xfId="2" applyFont="1"/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9" fontId="24" fillId="0" borderId="0" xfId="2" applyFont="1"/>
    <xf numFmtId="0" fontId="25" fillId="0" borderId="0" xfId="0" applyFont="1"/>
    <xf numFmtId="0" fontId="26" fillId="0" borderId="0" xfId="0" applyFont="1"/>
    <xf numFmtId="43" fontId="0" fillId="0" borderId="0" xfId="0" applyNumberFormat="1"/>
    <xf numFmtId="164" fontId="5" fillId="0" borderId="8" xfId="1" applyNumberFormat="1" applyFont="1" applyBorder="1" applyAlignment="1">
      <alignment vertical="center"/>
    </xf>
  </cellXfs>
  <cellStyles count="5">
    <cellStyle name="Millares" xfId="1" builtinId="3"/>
    <cellStyle name="Millares_SERIES HISTORICAS PASAJEROS " xfId="4"/>
    <cellStyle name="Normal" xfId="0" builtinId="0"/>
    <cellStyle name="Normal_004_pasajero0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Soberana Sans" pitchFamily="50" charset="0"/>
                <a:ea typeface="Calibri"/>
                <a:cs typeface="Calibri"/>
              </a:defRPr>
            </a:pPr>
            <a:r>
              <a:rPr lang="es-ES">
                <a:latin typeface="Soberana Sans" pitchFamily="50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2016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8275854399056906E-3"/>
                  <c:y val="-1.426660655470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58367</c:v>
                </c:pt>
                <c:pt idx="1">
                  <c:v>50682</c:v>
                </c:pt>
                <c:pt idx="2">
                  <c:v>67681</c:v>
                </c:pt>
                <c:pt idx="3">
                  <c:v>51204</c:v>
                </c:pt>
                <c:pt idx="4">
                  <c:v>45488</c:v>
                </c:pt>
                <c:pt idx="5">
                  <c:v>52015</c:v>
                </c:pt>
                <c:pt idx="6">
                  <c:v>80652</c:v>
                </c:pt>
                <c:pt idx="7">
                  <c:v>59820</c:v>
                </c:pt>
                <c:pt idx="8">
                  <c:v>32195</c:v>
                </c:pt>
                <c:pt idx="9">
                  <c:v>38013</c:v>
                </c:pt>
                <c:pt idx="10">
                  <c:v>45146</c:v>
                </c:pt>
                <c:pt idx="11">
                  <c:v>58530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96549039669919E-2"/>
                  <c:y val="1.902214207293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82756319717072E-2"/>
                  <c:y val="4.7555355182335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82756319717072E-2"/>
                  <c:y val="2.377767759116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54098</c:v>
                </c:pt>
                <c:pt idx="1">
                  <c:v>49255</c:v>
                </c:pt>
                <c:pt idx="2">
                  <c:v>60194</c:v>
                </c:pt>
                <c:pt idx="3">
                  <c:v>62716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89760"/>
        <c:axId val="235190152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59534.340000000004</c:v>
                </c:pt>
                <c:pt idx="1">
                  <c:v>51695.64</c:v>
                </c:pt>
                <c:pt idx="2">
                  <c:v>69034.62</c:v>
                </c:pt>
                <c:pt idx="3">
                  <c:v>52228.08</c:v>
                </c:pt>
                <c:pt idx="4">
                  <c:v>46397.760000000002</c:v>
                </c:pt>
                <c:pt idx="5">
                  <c:v>53055.3</c:v>
                </c:pt>
                <c:pt idx="6">
                  <c:v>82265.040000000008</c:v>
                </c:pt>
                <c:pt idx="7">
                  <c:v>61016.4</c:v>
                </c:pt>
                <c:pt idx="8">
                  <c:v>32838.9</c:v>
                </c:pt>
                <c:pt idx="9">
                  <c:v>38773.26</c:v>
                </c:pt>
                <c:pt idx="10">
                  <c:v>46048.92</c:v>
                </c:pt>
                <c:pt idx="11">
                  <c:v>59700.6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89760"/>
        <c:axId val="235190152"/>
      </c:lineChart>
      <c:catAx>
        <c:axId val="2351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3519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90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3518976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Soberana Sans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511968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390525" y="152401"/>
          <a:ext cx="1345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971549</xdr:colOff>
      <xdr:row>0</xdr:row>
      <xdr:rowOff>78582</xdr:rowOff>
    </xdr:from>
    <xdr:to>
      <xdr:col>14</xdr:col>
      <xdr:colOff>521493</xdr:colOff>
      <xdr:row>1</xdr:row>
      <xdr:rowOff>471488</xdr:rowOff>
    </xdr:to>
    <xdr:pic>
      <xdr:nvPicPr>
        <xdr:cNvPr id="4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44399" y="78582"/>
          <a:ext cx="1483519" cy="10120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71439</xdr:rowOff>
    </xdr:from>
    <xdr:to>
      <xdr:col>0</xdr:col>
      <xdr:colOff>1258720</xdr:colOff>
      <xdr:row>2</xdr:row>
      <xdr:rowOff>95289</xdr:rowOff>
    </xdr:to>
    <xdr:pic>
      <xdr:nvPicPr>
        <xdr:cNvPr id="5" name="7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71439"/>
          <a:ext cx="1115845" cy="11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b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2017</v>
          </cell>
          <cell r="B8">
            <v>59534.340000000004</v>
          </cell>
          <cell r="C8">
            <v>51695.64</v>
          </cell>
          <cell r="D8">
            <v>69034.62</v>
          </cell>
          <cell r="E8">
            <v>52228.08</v>
          </cell>
          <cell r="F8">
            <v>46397.760000000002</v>
          </cell>
          <cell r="G8">
            <v>53055.3</v>
          </cell>
          <cell r="H8">
            <v>82265.040000000008</v>
          </cell>
          <cell r="I8">
            <v>61016.4</v>
          </cell>
          <cell r="J8">
            <v>32838.9</v>
          </cell>
          <cell r="K8">
            <v>38773.26</v>
          </cell>
          <cell r="L8">
            <v>46048.92</v>
          </cell>
          <cell r="M8">
            <v>59700.6</v>
          </cell>
        </row>
        <row r="9">
          <cell r="A9" t="str">
            <v>REAL 2016</v>
          </cell>
          <cell r="B9">
            <v>58367</v>
          </cell>
          <cell r="C9">
            <v>50682</v>
          </cell>
          <cell r="D9">
            <v>67681</v>
          </cell>
          <cell r="E9">
            <v>51204</v>
          </cell>
          <cell r="F9">
            <v>45488</v>
          </cell>
          <cell r="G9">
            <v>52015</v>
          </cell>
          <cell r="H9">
            <v>80652</v>
          </cell>
          <cell r="I9">
            <v>59820</v>
          </cell>
          <cell r="J9">
            <v>32195</v>
          </cell>
          <cell r="K9">
            <v>38013</v>
          </cell>
          <cell r="L9">
            <v>45146</v>
          </cell>
          <cell r="M9">
            <v>58530</v>
          </cell>
        </row>
        <row r="10">
          <cell r="A10" t="str">
            <v>Real 2017</v>
          </cell>
          <cell r="B10">
            <v>54098</v>
          </cell>
          <cell r="C10">
            <v>49255</v>
          </cell>
          <cell r="D10">
            <v>60194</v>
          </cell>
          <cell r="E10">
            <v>62716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70" zoomScaleNormal="70" workbookViewId="0">
      <selection activeCell="P15" sqref="P15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8" ht="42" customHeigh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8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8" ht="15" customHeight="1" x14ac:dyDescent="0.2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"/>
      <c r="Q5" s="7"/>
    </row>
    <row r="6" spans="1:18" ht="26.2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4</v>
      </c>
      <c r="G6" s="10" t="s">
        <v>6</v>
      </c>
      <c r="H6" s="10" t="s">
        <v>6</v>
      </c>
      <c r="I6" s="10" t="s">
        <v>5</v>
      </c>
      <c r="J6" s="10" t="s">
        <v>7</v>
      </c>
      <c r="K6" s="10" t="s">
        <v>8</v>
      </c>
      <c r="L6" s="10" t="s">
        <v>9</v>
      </c>
      <c r="M6" s="11" t="s">
        <v>10</v>
      </c>
      <c r="N6" s="12" t="s">
        <v>11</v>
      </c>
      <c r="O6" s="13" t="s">
        <v>12</v>
      </c>
    </row>
    <row r="7" spans="1:18" ht="1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8" ht="18" customHeight="1" x14ac:dyDescent="0.2">
      <c r="A8" s="17" t="s">
        <v>13</v>
      </c>
      <c r="B8" s="18">
        <f>B9*1.02</f>
        <v>59534.340000000004</v>
      </c>
      <c r="C8" s="18">
        <f t="shared" ref="C8:M8" si="0">C9*1.02</f>
        <v>51695.64</v>
      </c>
      <c r="D8" s="18">
        <f t="shared" si="0"/>
        <v>69034.62</v>
      </c>
      <c r="E8" s="18">
        <f t="shared" si="0"/>
        <v>52228.08</v>
      </c>
      <c r="F8" s="18">
        <f t="shared" si="0"/>
        <v>46397.760000000002</v>
      </c>
      <c r="G8" s="18">
        <f t="shared" si="0"/>
        <v>53055.3</v>
      </c>
      <c r="H8" s="18">
        <f t="shared" si="0"/>
        <v>82265.040000000008</v>
      </c>
      <c r="I8" s="18">
        <f t="shared" si="0"/>
        <v>61016.4</v>
      </c>
      <c r="J8" s="18">
        <f t="shared" si="0"/>
        <v>32838.9</v>
      </c>
      <c r="K8" s="18">
        <f t="shared" si="0"/>
        <v>38773.26</v>
      </c>
      <c r="L8" s="18">
        <f t="shared" si="0"/>
        <v>46048.92</v>
      </c>
      <c r="M8" s="18">
        <f t="shared" si="0"/>
        <v>59700.6</v>
      </c>
      <c r="N8" s="96">
        <f>SUM(B8:E8)</f>
        <v>232492.68</v>
      </c>
      <c r="O8" s="19">
        <f>SUM(B8:M8)</f>
        <v>652588.8600000001</v>
      </c>
      <c r="P8" s="20"/>
    </row>
    <row r="9" spans="1:18" ht="18" customHeight="1" thickBot="1" x14ac:dyDescent="0.25">
      <c r="A9" s="17" t="s">
        <v>14</v>
      </c>
      <c r="B9" s="21">
        <v>58367</v>
      </c>
      <c r="C9" s="21">
        <v>50682</v>
      </c>
      <c r="D9" s="21">
        <v>67681</v>
      </c>
      <c r="E9" s="21">
        <v>51204</v>
      </c>
      <c r="F9" s="21">
        <v>45488</v>
      </c>
      <c r="G9" s="21">
        <v>52015</v>
      </c>
      <c r="H9" s="21">
        <v>80652</v>
      </c>
      <c r="I9" s="21">
        <v>59820</v>
      </c>
      <c r="J9" s="21">
        <v>32195</v>
      </c>
      <c r="K9" s="21">
        <v>38013</v>
      </c>
      <c r="L9" s="21">
        <v>45146</v>
      </c>
      <c r="M9" s="21">
        <v>58530</v>
      </c>
      <c r="N9" s="22">
        <f>SUM(B9:E9)</f>
        <v>227934</v>
      </c>
      <c r="O9" s="23">
        <f>SUM(B9:M9)</f>
        <v>639793</v>
      </c>
      <c r="P9" s="20"/>
    </row>
    <row r="10" spans="1:18" ht="18" customHeight="1" x14ac:dyDescent="0.4">
      <c r="A10" s="24" t="s">
        <v>15</v>
      </c>
      <c r="B10" s="25">
        <v>54098</v>
      </c>
      <c r="C10" s="25">
        <v>49255</v>
      </c>
      <c r="D10" s="25">
        <v>60194</v>
      </c>
      <c r="E10" s="25">
        <v>62716</v>
      </c>
      <c r="F10" s="25"/>
      <c r="G10" s="25"/>
      <c r="H10" s="25"/>
      <c r="I10" s="25"/>
      <c r="J10" s="25"/>
      <c r="K10" s="25"/>
      <c r="L10" s="25"/>
      <c r="M10" s="25"/>
      <c r="N10" s="26">
        <f>SUM(B10:M10)</f>
        <v>226263</v>
      </c>
      <c r="O10" s="27">
        <f>SUM(B10:M10)</f>
        <v>226263</v>
      </c>
      <c r="P10" s="28"/>
    </row>
    <row r="11" spans="1:18" ht="18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2"/>
      <c r="R11" s="2"/>
    </row>
    <row r="12" spans="1:18" ht="15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8"/>
      <c r="O12" s="8"/>
    </row>
    <row r="13" spans="1:18" ht="17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35" t="s">
        <v>16</v>
      </c>
      <c r="L13" s="36"/>
      <c r="M13" s="36"/>
      <c r="N13" s="36"/>
      <c r="O13" s="37" t="s">
        <v>17</v>
      </c>
      <c r="P13" s="38"/>
    </row>
    <row r="14" spans="1:18" ht="17.2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39" t="s">
        <v>18</v>
      </c>
      <c r="L14" s="40"/>
      <c r="M14" s="40"/>
      <c r="N14" s="40"/>
      <c r="O14" s="41" t="s">
        <v>19</v>
      </c>
    </row>
    <row r="15" spans="1:18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42" t="s">
        <v>20</v>
      </c>
      <c r="L15" s="43"/>
      <c r="M15" s="44">
        <f>N8</f>
        <v>232492.68</v>
      </c>
      <c r="O15" s="45">
        <f>(M17-M15)/M15</f>
        <v>-2.6795166196200211E-2</v>
      </c>
    </row>
    <row r="16" spans="1:18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46" t="s">
        <v>14</v>
      </c>
      <c r="L16" s="47"/>
      <c r="M16" s="48">
        <f>N9</f>
        <v>227934</v>
      </c>
      <c r="O16" s="49">
        <f>(M17-M16)/M16</f>
        <v>-7.3310695201242466E-3</v>
      </c>
    </row>
    <row r="17" spans="1:17" ht="17.25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50" t="s">
        <v>21</v>
      </c>
      <c r="L17" s="51"/>
      <c r="M17" s="52">
        <f>N10</f>
        <v>226263</v>
      </c>
      <c r="N17" s="53"/>
      <c r="O17" s="54"/>
    </row>
    <row r="18" spans="1:17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55"/>
      <c r="L18" s="55"/>
      <c r="M18" s="55"/>
      <c r="N18" s="55"/>
      <c r="O18" s="55"/>
      <c r="P18" s="56"/>
      <c r="Q18" s="57"/>
    </row>
    <row r="19" spans="1:17" ht="17.25" x14ac:dyDescent="0.3">
      <c r="A19" s="8"/>
      <c r="B19" s="8"/>
      <c r="C19" s="8"/>
      <c r="D19" s="8"/>
      <c r="E19" s="8"/>
      <c r="F19" s="8"/>
      <c r="G19" s="8"/>
      <c r="H19" s="8"/>
      <c r="I19" s="8"/>
      <c r="J19" s="58"/>
      <c r="K19" s="35" t="s">
        <v>16</v>
      </c>
      <c r="L19" s="36"/>
      <c r="M19" s="36"/>
      <c r="N19" s="36"/>
      <c r="O19" s="37" t="s">
        <v>17</v>
      </c>
      <c r="P19" s="59"/>
      <c r="Q19" s="57"/>
    </row>
    <row r="20" spans="1:17" ht="17.25" x14ac:dyDescent="0.3">
      <c r="A20" s="8"/>
      <c r="B20" s="8"/>
      <c r="C20" s="8"/>
      <c r="D20" s="8"/>
      <c r="E20" s="8"/>
      <c r="F20" s="8"/>
      <c r="G20" s="8"/>
      <c r="H20" s="8"/>
      <c r="I20" s="8"/>
      <c r="J20" s="58"/>
      <c r="K20" s="39" t="s">
        <v>22</v>
      </c>
      <c r="L20" s="40"/>
      <c r="M20" s="40"/>
      <c r="N20" s="40"/>
      <c r="O20" s="41" t="s">
        <v>19</v>
      </c>
      <c r="P20" s="60"/>
      <c r="Q20" s="57"/>
    </row>
    <row r="21" spans="1:17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58"/>
      <c r="K21" s="42" t="s">
        <v>20</v>
      </c>
      <c r="L21" s="43"/>
      <c r="M21" s="44">
        <f>+O8</f>
        <v>652588.8600000001</v>
      </c>
      <c r="O21" s="61">
        <f>(M23-M21)/M21</f>
        <v>-0.65328399874922782</v>
      </c>
      <c r="P21" s="62"/>
      <c r="Q21" s="57"/>
    </row>
    <row r="22" spans="1:17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58"/>
      <c r="K22" s="46" t="s">
        <v>14</v>
      </c>
      <c r="L22" s="47"/>
      <c r="M22" s="48">
        <f>+O9</f>
        <v>639793</v>
      </c>
      <c r="O22" s="63">
        <f>(M23-M22)/M22</f>
        <v>-0.64634967872421234</v>
      </c>
      <c r="P22" s="62"/>
      <c r="Q22" s="57"/>
    </row>
    <row r="23" spans="1:17" ht="17.25" x14ac:dyDescent="0.3">
      <c r="A23" s="8"/>
      <c r="B23" s="8"/>
      <c r="C23" s="8"/>
      <c r="D23" s="8"/>
      <c r="E23" s="8"/>
      <c r="F23" s="8"/>
      <c r="G23" s="8"/>
      <c r="H23" s="8"/>
      <c r="I23" s="8"/>
      <c r="J23" s="58"/>
      <c r="K23" s="50" t="s">
        <v>21</v>
      </c>
      <c r="L23" s="51"/>
      <c r="M23" s="52">
        <f>+O10</f>
        <v>226263</v>
      </c>
      <c r="N23" s="53"/>
      <c r="O23" s="54"/>
      <c r="P23" s="62"/>
      <c r="Q23" s="57"/>
    </row>
    <row r="24" spans="1:17" ht="17.25" x14ac:dyDescent="0.3">
      <c r="A24" s="8"/>
      <c r="B24" s="8"/>
      <c r="C24" s="8"/>
      <c r="D24" s="8"/>
      <c r="E24" s="8"/>
      <c r="F24" s="8"/>
      <c r="G24" s="8"/>
      <c r="H24" s="8"/>
      <c r="I24" s="8"/>
      <c r="J24" s="58"/>
      <c r="K24" s="64"/>
      <c r="L24" s="65"/>
      <c r="M24" s="66"/>
      <c r="N24" s="67"/>
      <c r="O24" s="68"/>
      <c r="P24" s="62"/>
      <c r="Q24" s="57"/>
    </row>
    <row r="25" spans="1:17" ht="15" x14ac:dyDescent="0.2">
      <c r="A25" s="8"/>
      <c r="B25" s="8"/>
      <c r="C25" s="8"/>
      <c r="D25" s="8"/>
      <c r="E25" s="8"/>
      <c r="F25" s="8"/>
      <c r="G25" s="8"/>
      <c r="H25" s="8"/>
      <c r="I25" s="8"/>
      <c r="J25" s="58"/>
      <c r="K25" s="69"/>
      <c r="L25" s="69"/>
      <c r="M25" s="69"/>
      <c r="N25" s="70"/>
      <c r="O25" s="69"/>
      <c r="P25" s="62"/>
      <c r="Q25" s="57"/>
    </row>
    <row r="26" spans="1:17" ht="1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71"/>
      <c r="L26" s="71"/>
      <c r="M26" s="71"/>
      <c r="N26" s="71"/>
      <c r="O26" s="71"/>
      <c r="P26" s="59"/>
      <c r="Q26" s="57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71"/>
      <c r="L27" s="71"/>
      <c r="M27" s="71"/>
      <c r="N27" s="71"/>
      <c r="O27" s="71"/>
      <c r="P27" s="72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71"/>
      <c r="L28" s="71"/>
      <c r="M28" s="71"/>
      <c r="N28" s="71"/>
      <c r="O28" s="71"/>
      <c r="P28" s="72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71"/>
      <c r="L29" s="71"/>
      <c r="M29" s="71"/>
      <c r="N29" s="71"/>
      <c r="O29" s="71"/>
      <c r="P29" s="72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71"/>
      <c r="L30" s="71"/>
      <c r="M30" s="71"/>
      <c r="N30" s="71"/>
      <c r="O30" s="71"/>
      <c r="P30" s="72"/>
    </row>
    <row r="31" spans="1:17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71"/>
      <c r="L31" s="71"/>
      <c r="M31" s="71"/>
      <c r="N31" s="71"/>
      <c r="O31" s="71"/>
      <c r="P31" s="72"/>
    </row>
    <row r="32" spans="1:17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71"/>
      <c r="L32" s="71"/>
      <c r="M32" s="71"/>
      <c r="N32" s="71"/>
      <c r="O32" s="71"/>
      <c r="P32" s="72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71"/>
      <c r="L33" s="71"/>
      <c r="M33" s="71"/>
      <c r="N33" s="71"/>
      <c r="O33" s="71"/>
      <c r="P33" s="72"/>
    </row>
    <row r="34" spans="1: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71"/>
      <c r="L34" s="71"/>
      <c r="M34" s="71"/>
      <c r="N34" s="71"/>
      <c r="O34" s="71"/>
      <c r="P34" s="72"/>
    </row>
    <row r="35" spans="1: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71"/>
      <c r="L35" s="71"/>
      <c r="M35" s="71"/>
      <c r="N35" s="71"/>
      <c r="O35" s="71"/>
      <c r="P35" s="72"/>
    </row>
    <row r="36" spans="1: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71"/>
      <c r="L36" s="71"/>
      <c r="M36" s="71"/>
      <c r="N36" s="71"/>
      <c r="O36" s="71"/>
      <c r="P36" s="72"/>
    </row>
    <row r="37" spans="1: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71"/>
      <c r="L37" s="71"/>
      <c r="M37" s="71"/>
      <c r="N37" s="71"/>
      <c r="O37" s="71"/>
      <c r="P37" s="72"/>
    </row>
    <row r="38" spans="1: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71"/>
      <c r="L38" s="71"/>
      <c r="M38" s="71"/>
      <c r="N38" s="71"/>
      <c r="O38" s="71"/>
      <c r="P38" s="72"/>
    </row>
    <row r="39" spans="1: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ht="15.75" x14ac:dyDescent="0.25">
      <c r="A41" s="8"/>
      <c r="B41" s="8"/>
      <c r="C41" s="8"/>
      <c r="D41" s="8"/>
      <c r="E41" s="8"/>
      <c r="F41" s="8"/>
      <c r="G41" s="16"/>
      <c r="H41" s="8"/>
      <c r="I41" s="8"/>
      <c r="J41" s="8"/>
      <c r="K41" s="8"/>
      <c r="L41" s="8"/>
      <c r="M41" s="8"/>
      <c r="N41" s="8"/>
      <c r="O41" s="8"/>
    </row>
    <row r="42" spans="1: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14.25" x14ac:dyDescent="0.25">
      <c r="A43" s="7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6" ht="14.25" x14ac:dyDescent="0.2">
      <c r="A45" s="74" t="s">
        <v>24</v>
      </c>
      <c r="B45" s="74" t="s">
        <v>25</v>
      </c>
      <c r="C45" s="74" t="s">
        <v>26</v>
      </c>
      <c r="D45" s="74" t="s">
        <v>27</v>
      </c>
      <c r="E45" s="74" t="s">
        <v>28</v>
      </c>
      <c r="F45" s="74" t="s">
        <v>29</v>
      </c>
      <c r="G45" s="74" t="s">
        <v>30</v>
      </c>
      <c r="H45" s="74" t="s">
        <v>31</v>
      </c>
      <c r="I45" s="74" t="s">
        <v>32</v>
      </c>
      <c r="J45" s="74" t="s">
        <v>33</v>
      </c>
      <c r="K45" s="74" t="s">
        <v>34</v>
      </c>
      <c r="L45" s="74" t="s">
        <v>35</v>
      </c>
      <c r="M45" s="74" t="s">
        <v>36</v>
      </c>
      <c r="N45" s="74" t="s">
        <v>11</v>
      </c>
      <c r="O45" s="74" t="s">
        <v>22</v>
      </c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8"/>
      <c r="O46" s="8"/>
    </row>
    <row r="47" spans="1:16" ht="14.25" x14ac:dyDescent="0.25">
      <c r="A47" s="75" t="s">
        <v>37</v>
      </c>
      <c r="B47" s="76">
        <v>2567</v>
      </c>
      <c r="C47" s="76">
        <v>2104</v>
      </c>
      <c r="D47" s="76">
        <v>2376</v>
      </c>
      <c r="E47" s="76">
        <v>1494</v>
      </c>
      <c r="F47" s="76">
        <v>1015</v>
      </c>
      <c r="G47" s="76">
        <v>914</v>
      </c>
      <c r="H47" s="76">
        <v>985</v>
      </c>
      <c r="I47" s="76">
        <v>0</v>
      </c>
      <c r="J47" s="76">
        <v>0</v>
      </c>
      <c r="K47" s="76">
        <v>0</v>
      </c>
      <c r="L47" s="77">
        <v>0</v>
      </c>
      <c r="M47" s="77">
        <v>0</v>
      </c>
      <c r="N47" s="78">
        <f>SUM(B47:E47)</f>
        <v>8541</v>
      </c>
      <c r="O47" s="79">
        <f>SUM(B47:M47)</f>
        <v>11455</v>
      </c>
    </row>
    <row r="48" spans="1:16" ht="14.25" x14ac:dyDescent="0.25">
      <c r="A48" s="80" t="s">
        <v>38</v>
      </c>
      <c r="B48" s="81"/>
      <c r="C48" s="81"/>
      <c r="D48" s="81"/>
      <c r="E48" s="81"/>
      <c r="F48" s="81"/>
      <c r="G48" s="81"/>
      <c r="H48" s="81"/>
      <c r="I48" s="82"/>
      <c r="J48" s="82"/>
      <c r="K48" s="82"/>
      <c r="L48" s="83"/>
      <c r="M48" s="83"/>
      <c r="N48" s="84"/>
      <c r="O48" s="85"/>
    </row>
    <row r="49" spans="1:18" ht="14.25" x14ac:dyDescent="0.25">
      <c r="A49" s="75">
        <v>2011</v>
      </c>
      <c r="B49" s="76">
        <v>1036</v>
      </c>
      <c r="C49" s="76">
        <v>2069</v>
      </c>
      <c r="D49" s="76">
        <v>1799</v>
      </c>
      <c r="E49" s="76">
        <v>1214</v>
      </c>
      <c r="F49" s="76">
        <v>619</v>
      </c>
      <c r="G49" s="76">
        <v>720</v>
      </c>
      <c r="H49" s="76">
        <v>1189</v>
      </c>
      <c r="I49" s="76">
        <v>1066</v>
      </c>
      <c r="J49" s="76">
        <v>763</v>
      </c>
      <c r="K49" s="76">
        <v>614</v>
      </c>
      <c r="L49" s="77">
        <v>1525</v>
      </c>
      <c r="M49" s="77">
        <v>2242</v>
      </c>
      <c r="N49" s="78">
        <f>SUM(B49:E49)</f>
        <v>6118</v>
      </c>
      <c r="O49" s="79">
        <f>SUM(B49:M49)</f>
        <v>14856</v>
      </c>
    </row>
    <row r="50" spans="1:18" ht="14.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4"/>
      <c r="O50" s="8"/>
    </row>
    <row r="51" spans="1:18" ht="14.25" x14ac:dyDescent="0.25">
      <c r="A51" s="86">
        <v>2012</v>
      </c>
      <c r="B51" s="76">
        <v>2103</v>
      </c>
      <c r="C51" s="76">
        <v>2143</v>
      </c>
      <c r="D51" s="76">
        <v>1559</v>
      </c>
      <c r="E51" s="76">
        <v>1570</v>
      </c>
      <c r="F51" s="76">
        <v>630</v>
      </c>
      <c r="G51" s="76">
        <v>816</v>
      </c>
      <c r="H51" s="76">
        <v>1345</v>
      </c>
      <c r="I51" s="76">
        <v>1007</v>
      </c>
      <c r="J51" s="76">
        <v>583</v>
      </c>
      <c r="K51" s="76">
        <v>961</v>
      </c>
      <c r="L51" s="77">
        <v>1340</v>
      </c>
      <c r="M51" s="77">
        <v>1952</v>
      </c>
      <c r="N51" s="78">
        <f>SUM(B51:E51)</f>
        <v>7375</v>
      </c>
      <c r="O51" s="79">
        <f>SUM(B51:M51)</f>
        <v>16009</v>
      </c>
      <c r="P51" s="87"/>
      <c r="R51" s="87"/>
    </row>
    <row r="52" spans="1:1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8" ht="14.25" x14ac:dyDescent="0.25">
      <c r="A53" s="86">
        <v>2013</v>
      </c>
      <c r="B53" s="76">
        <v>1862</v>
      </c>
      <c r="C53" s="76">
        <v>2228</v>
      </c>
      <c r="D53" s="76">
        <v>1996</v>
      </c>
      <c r="E53" s="76">
        <v>1048</v>
      </c>
      <c r="F53" s="76">
        <v>836</v>
      </c>
      <c r="G53" s="76">
        <v>918</v>
      </c>
      <c r="H53" s="76">
        <v>1565</v>
      </c>
      <c r="I53" s="76">
        <v>1270</v>
      </c>
      <c r="J53" s="76">
        <v>950</v>
      </c>
      <c r="K53" s="76">
        <v>786</v>
      </c>
      <c r="L53" s="77">
        <v>1616</v>
      </c>
      <c r="M53" s="77">
        <v>2038</v>
      </c>
      <c r="N53" s="78">
        <f>SUM(B53:E53)</f>
        <v>7134</v>
      </c>
      <c r="O53" s="79">
        <f>SUM(B53:M53)</f>
        <v>17113</v>
      </c>
    </row>
    <row r="54" spans="1:18" ht="19.5" x14ac:dyDescent="0.3">
      <c r="A54" s="88"/>
      <c r="B54" s="88"/>
      <c r="C54" s="89">
        <v>2009</v>
      </c>
      <c r="D54" s="89"/>
      <c r="E54" s="90">
        <f>SUM(B10:G10)</f>
        <v>226263</v>
      </c>
      <c r="F54" s="89"/>
      <c r="G54" s="89"/>
      <c r="H54" s="91"/>
      <c r="I54" s="91"/>
      <c r="J54" s="91"/>
      <c r="K54" s="91"/>
      <c r="L54" s="91"/>
      <c r="M54" s="91"/>
      <c r="N54" s="92"/>
      <c r="O54" s="8"/>
    </row>
    <row r="55" spans="1:18" ht="14.25" x14ac:dyDescent="0.25">
      <c r="A55" s="86">
        <v>2014</v>
      </c>
      <c r="B55" s="76">
        <v>2388</v>
      </c>
      <c r="C55" s="76">
        <v>3114</v>
      </c>
      <c r="D55" s="76">
        <v>2040</v>
      </c>
      <c r="E55" s="76">
        <v>1877</v>
      </c>
      <c r="F55" s="76">
        <v>1790</v>
      </c>
      <c r="G55" s="76">
        <v>1029</v>
      </c>
      <c r="H55" s="76">
        <v>1863</v>
      </c>
      <c r="I55" s="76">
        <v>1363</v>
      </c>
      <c r="J55" s="76">
        <v>435</v>
      </c>
      <c r="K55" s="76">
        <v>1276</v>
      </c>
      <c r="L55" s="77">
        <v>1588</v>
      </c>
      <c r="M55" s="77">
        <v>2716</v>
      </c>
      <c r="N55" s="78">
        <f>SUM(B55:E55)</f>
        <v>9419</v>
      </c>
      <c r="O55" s="79">
        <f>SUM(B55:M55)</f>
        <v>21479</v>
      </c>
    </row>
    <row r="56" spans="1:18" ht="15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8" ht="14.25" x14ac:dyDescent="0.25">
      <c r="A57" s="86">
        <v>2015</v>
      </c>
      <c r="B57" s="76">
        <v>3302</v>
      </c>
      <c r="C57" s="76">
        <v>2761</v>
      </c>
      <c r="D57" s="76">
        <v>2648</v>
      </c>
      <c r="E57" s="76">
        <v>1557</v>
      </c>
      <c r="F57" s="76">
        <v>1027</v>
      </c>
      <c r="G57" s="76">
        <v>1089</v>
      </c>
      <c r="H57" s="76">
        <v>1784</v>
      </c>
      <c r="I57" s="76">
        <v>1392</v>
      </c>
      <c r="J57" s="76">
        <v>946</v>
      </c>
      <c r="K57" s="76">
        <v>882</v>
      </c>
      <c r="L57" s="77">
        <v>1920</v>
      </c>
      <c r="M57" s="77">
        <v>2758</v>
      </c>
      <c r="N57" s="78">
        <f>SUM(B57:E57)</f>
        <v>10268</v>
      </c>
      <c r="O57" s="79">
        <f>SUM(B57:M57)</f>
        <v>22066</v>
      </c>
    </row>
    <row r="58" spans="1:18" ht="15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8" ht="14.25" x14ac:dyDescent="0.25">
      <c r="A59" s="86">
        <v>2016</v>
      </c>
      <c r="B59" s="76">
        <v>2571</v>
      </c>
      <c r="C59" s="76">
        <v>2728</v>
      </c>
      <c r="D59" s="76">
        <v>2650</v>
      </c>
      <c r="E59" s="76">
        <v>1873</v>
      </c>
      <c r="F59" s="76">
        <v>1572</v>
      </c>
      <c r="G59" s="76">
        <v>1095</v>
      </c>
      <c r="H59" s="76">
        <v>2403</v>
      </c>
      <c r="I59" s="76">
        <v>1462</v>
      </c>
      <c r="J59" s="76">
        <v>970</v>
      </c>
      <c r="K59" s="76">
        <v>1441</v>
      </c>
      <c r="L59" s="77">
        <v>1880</v>
      </c>
      <c r="M59" s="77">
        <v>2400</v>
      </c>
      <c r="N59" s="78">
        <f>SUM(B59:E59)</f>
        <v>9822</v>
      </c>
      <c r="O59" s="79">
        <f>SUM(B59:M59)</f>
        <v>23045</v>
      </c>
    </row>
    <row r="60" spans="1:18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5"/>
    </row>
    <row r="61" spans="1:18" ht="14.25" x14ac:dyDescent="0.25">
      <c r="A61" s="86">
        <v>2017</v>
      </c>
      <c r="B61" s="76">
        <v>2686</v>
      </c>
      <c r="C61" s="76">
        <v>2120</v>
      </c>
      <c r="D61" s="76">
        <v>2545</v>
      </c>
      <c r="E61" s="76">
        <v>2127</v>
      </c>
      <c r="F61" s="76"/>
      <c r="G61" s="76"/>
      <c r="H61" s="76"/>
      <c r="I61" s="76"/>
      <c r="J61" s="76"/>
      <c r="K61" s="76"/>
      <c r="L61" s="77"/>
      <c r="M61" s="77"/>
      <c r="N61" s="78">
        <f>SUM(B61:E61)</f>
        <v>9478</v>
      </c>
      <c r="O61" s="79">
        <f>SUM(B61:M61)</f>
        <v>9478</v>
      </c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5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2017-05-04T19:03:06Z</dcterms:created>
  <dcterms:modified xsi:type="dcterms:W3CDTF">2017-05-04T19:04:08Z</dcterms:modified>
</cp:coreProperties>
</file>