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PAGINA WEB\2025\Estadisticas\"/>
    </mc:Choice>
  </mc:AlternateContent>
  <bookViews>
    <workbookView xWindow="0" yWindow="0" windowWidth="24000" windowHeight="9600" activeTab="4"/>
  </bookViews>
  <sheets>
    <sheet name="CRUCEROS" sheetId="1" r:id="rId1"/>
    <sheet name="PAX" sheetId="4" r:id="rId2"/>
    <sheet name="EmbTuristicas" sheetId="5" r:id="rId3"/>
    <sheet name="PAX (EMBTUR)" sheetId="7" r:id="rId4"/>
    <sheet name="Muelle Los Peines" sheetId="9" r:id="rId5"/>
  </sheets>
  <definedNames>
    <definedName name="_xlnm.Print_Area" localSheetId="0">CRUCEROS!$B$1:$P$33</definedName>
    <definedName name="_xlnm.Print_Area" localSheetId="2">EmbTuristicas!$B$1:$P$42</definedName>
    <definedName name="_xlnm.Print_Area" localSheetId="4">'Muelle Los Peines'!$B$1:$P$47</definedName>
    <definedName name="_xlnm.Print_Area" localSheetId="1">PAX!$B$1:$P$39</definedName>
    <definedName name="_xlnm.Print_Area" localSheetId="3">'PAX (EMBTUR)'!$B$1:$P$38</definedName>
  </definedNames>
  <calcPr calcId="162913"/>
</workbook>
</file>

<file path=xl/calcChain.xml><?xml version="1.0" encoding="utf-8"?>
<calcChain xmlns="http://schemas.openxmlformats.org/spreadsheetml/2006/main">
  <c r="P21" i="9" l="1"/>
  <c r="O21" i="9"/>
  <c r="O10" i="9" l="1"/>
  <c r="O11" i="9"/>
  <c r="O12" i="9"/>
  <c r="O13" i="9"/>
  <c r="O14" i="9"/>
  <c r="O15" i="9"/>
  <c r="O16" i="9"/>
  <c r="O17" i="9"/>
  <c r="O18" i="9"/>
  <c r="O19" i="9"/>
  <c r="O20" i="9"/>
  <c r="O9" i="9"/>
  <c r="O10" i="7" l="1"/>
  <c r="O9" i="7"/>
  <c r="O8" i="7"/>
  <c r="O10" i="5" l="1"/>
  <c r="O9" i="5"/>
  <c r="O8" i="5"/>
  <c r="O9" i="4"/>
  <c r="O8" i="4"/>
  <c r="O7" i="4"/>
  <c r="O9" i="1"/>
  <c r="O8" i="1"/>
  <c r="O7" i="1"/>
  <c r="P19" i="9" l="1"/>
  <c r="P9" i="7" l="1"/>
  <c r="P8" i="7"/>
  <c r="P18" i="9" l="1"/>
  <c r="P17" i="9"/>
  <c r="P16" i="9"/>
  <c r="P15" i="9"/>
  <c r="P9" i="9" l="1"/>
  <c r="L14" i="1" l="1"/>
  <c r="P9" i="4" l="1"/>
  <c r="N23" i="4" l="1"/>
  <c r="N22" i="4"/>
  <c r="N21" i="4"/>
  <c r="N15" i="4"/>
  <c r="N17" i="4"/>
  <c r="N16" i="4"/>
  <c r="P16" i="4" l="1"/>
  <c r="P22" i="4"/>
  <c r="P21" i="4"/>
  <c r="P15" i="4"/>
  <c r="L17" i="7"/>
  <c r="L23" i="7" s="1"/>
  <c r="L16" i="7"/>
  <c r="L22" i="7" s="1"/>
  <c r="N15" i="7"/>
  <c r="L15" i="7"/>
  <c r="L21" i="7" s="1"/>
  <c r="P10" i="7"/>
  <c r="N23" i="7" s="1"/>
  <c r="N17" i="7"/>
  <c r="N22" i="7"/>
  <c r="N16" i="7"/>
  <c r="N21" i="7"/>
  <c r="P15" i="7" l="1"/>
  <c r="P16" i="7"/>
  <c r="P21" i="7"/>
  <c r="P22" i="7"/>
  <c r="L18" i="5" l="1"/>
  <c r="L24" i="5" s="1"/>
  <c r="L17" i="5"/>
  <c r="L23" i="5" s="1"/>
  <c r="L16" i="5"/>
  <c r="L22" i="5" s="1"/>
  <c r="P10" i="5"/>
  <c r="N24" i="5" s="1"/>
  <c r="N18" i="5"/>
  <c r="P9" i="5"/>
  <c r="N23" i="5" s="1"/>
  <c r="N17" i="5"/>
  <c r="P8" i="5"/>
  <c r="N22" i="5" s="1"/>
  <c r="N16" i="5"/>
  <c r="P23" i="5" l="1"/>
  <c r="P22" i="5"/>
  <c r="P17" i="5"/>
  <c r="P16" i="5"/>
  <c r="L22" i="1" l="1"/>
  <c r="L21" i="1"/>
  <c r="L20" i="1"/>
  <c r="L16" i="1"/>
  <c r="L15" i="1"/>
  <c r="N14" i="1"/>
  <c r="P9" i="1"/>
  <c r="N22" i="1" s="1"/>
  <c r="N16" i="1"/>
  <c r="P8" i="1"/>
  <c r="N21" i="1" s="1"/>
  <c r="N15" i="1"/>
  <c r="P7" i="1"/>
  <c r="N20" i="1" s="1"/>
  <c r="P21" i="1" l="1"/>
  <c r="P20" i="1"/>
  <c r="P15" i="1"/>
  <c r="P14" i="1"/>
  <c r="P14" i="9" l="1"/>
  <c r="P13" i="9"/>
  <c r="P12" i="9"/>
  <c r="P11" i="9"/>
  <c r="P10" i="9"/>
  <c r="F53" i="5" l="1"/>
  <c r="F54" i="5"/>
  <c r="F55" i="5"/>
  <c r="G49" i="4" l="1"/>
  <c r="F51" i="4"/>
  <c r="F52" i="4"/>
  <c r="F53" i="4"/>
  <c r="F51" i="1"/>
  <c r="F52" i="1"/>
  <c r="F53" i="1"/>
</calcChain>
</file>

<file path=xl/sharedStrings.xml><?xml version="1.0" encoding="utf-8"?>
<sst xmlns="http://schemas.openxmlformats.org/spreadsheetml/2006/main" count="137" uniqueCount="54">
  <si>
    <t>E</t>
  </si>
  <si>
    <t>F</t>
  </si>
  <si>
    <t>M</t>
  </si>
  <si>
    <t>A</t>
  </si>
  <si>
    <t>J</t>
  </si>
  <si>
    <t>S</t>
  </si>
  <si>
    <t>O</t>
  </si>
  <si>
    <t>N</t>
  </si>
  <si>
    <t>D</t>
  </si>
  <si>
    <t>PLAN</t>
  </si>
  <si>
    <t>Acumulado 1er. Semestre</t>
  </si>
  <si>
    <t>REAL 2009</t>
  </si>
  <si>
    <t>Total Año</t>
  </si>
  <si>
    <t>%</t>
  </si>
  <si>
    <t>Var.</t>
  </si>
  <si>
    <t>MOVIMIENTO DE PASAJEROS</t>
  </si>
  <si>
    <t xml:space="preserve">Análisis acum. </t>
  </si>
  <si>
    <t>Análisis Acumulado</t>
  </si>
  <si>
    <t>VISITANTES</t>
  </si>
  <si>
    <t>Análisis  Acumulado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</si>
  <si>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</si>
  <si>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</si>
  <si>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</si>
  <si>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</si>
  <si>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</si>
  <si>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</si>
  <si>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</si>
  <si>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</si>
  <si>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</si>
  <si>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</si>
  <si>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</si>
  <si>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</si>
  <si>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</si>
  <si>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</si>
  <si>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 xml:space="preserve">Análisis  Acum. </t>
  </si>
  <si>
    <t>ATRAQUES</t>
  </si>
  <si>
    <t>RECORRIDOS (ATRAQUE Y DESATRAQUES) DE EMBARCACIONES TURISTICAS</t>
  </si>
  <si>
    <t>ARRIBO DE CRUCEROS</t>
  </si>
  <si>
    <t>PASAJEROS DE MUELLE LOS PEINES</t>
  </si>
  <si>
    <t>PASAJEROS DE EMBARCACIONES TURISTICAS</t>
  </si>
  <si>
    <t>TOTAL ANUAL</t>
  </si>
  <si>
    <t>REAL 2023</t>
  </si>
  <si>
    <t>Preliminar 2024</t>
  </si>
  <si>
    <t>REAL 2024</t>
  </si>
  <si>
    <t>Al mes de junio</t>
  </si>
  <si>
    <t>al mes de junio</t>
  </si>
  <si>
    <t>ACUMULADO NOVIEMBRE</t>
  </si>
  <si>
    <t>ACUMULADO
DICIEMBRE</t>
  </si>
  <si>
    <t>ACUMULADO DICIEMBRE</t>
  </si>
  <si>
    <t>Preliminar 2025</t>
  </si>
  <si>
    <t>REAL 2025</t>
  </si>
  <si>
    <t>Real 2025</t>
  </si>
  <si>
    <t>Acumul. Anual</t>
  </si>
  <si>
    <t>Acumul.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</si>
</sst>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(* #,##0.00_);_(* \(#,##0.00\);_(* &quot;-&quot;??_);_(@_)"/>
    <numFmt numFmtId="167" formatCode="_(* #,##0_);_(* \(#,##0\);_(* &quot;-&quot;??_);_(@_)"/>
    <numFmt numFmtId="168" formatCode="0.0%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  <font>
      <b/>
      <sz val="18"/>
      <name val="Arial"/>
      <family val="2"/>
    </font>
    <font>
      <sz val="11"/>
      <color rgb="FF366092"/>
      <name val="Calibri"/>
      <family val="2"/>
    </font>
    <font>
      <sz val="10"/>
      <name val="Soberana Sans"/>
      <family val="3"/>
    </font>
    <font>
      <b/>
      <sz val="18"/>
      <name val="Soberana Sans"/>
      <family val="3"/>
    </font>
    <font>
      <b/>
      <sz val="12"/>
      <name val="Soberana Sans"/>
      <family val="3"/>
    </font>
    <font>
      <b/>
      <sz val="14"/>
      <name val="Soberana Sans"/>
      <family val="3"/>
    </font>
    <font>
      <i/>
      <sz val="8"/>
      <name val="Soberana Sans"/>
      <family val="3"/>
    </font>
    <font>
      <b/>
      <sz val="12"/>
      <color rgb="FF002060"/>
      <name val="Arial"/>
      <family val="2"/>
    </font>
    <font>
      <sz val="12"/>
      <color theme="0"/>
      <name val="Arial"/>
      <family val="2"/>
    </font>
    <font>
      <i/>
      <u/>
      <sz val="9"/>
      <name val="Soberana Sans"/>
      <family val="3"/>
    </font>
    <font>
      <b/>
      <sz val="18"/>
      <name val="Montserrat"/>
    </font>
    <font>
      <b/>
      <i/>
      <sz val="18"/>
      <name val="Montserrat"/>
    </font>
    <font>
      <b/>
      <sz val="12"/>
      <name val="Montserrat"/>
    </font>
    <font>
      <b/>
      <sz val="10"/>
      <name val="Montserrat"/>
    </font>
    <font>
      <b/>
      <sz val="12"/>
      <color rgb="FF00B050"/>
      <name val="Montserrat"/>
    </font>
    <font>
      <sz val="10"/>
      <name val="Montserrat"/>
    </font>
    <font>
      <sz val="12"/>
      <name val="Montserrat"/>
    </font>
    <font>
      <b/>
      <sz val="16"/>
      <name val="Montserrat"/>
    </font>
    <font>
      <sz val="9"/>
      <name val="Montserrat"/>
    </font>
    <font>
      <sz val="10"/>
      <color theme="0"/>
      <name val="Montserrat"/>
    </font>
    <font>
      <sz val="12"/>
      <color theme="0"/>
      <name val="Montserrat"/>
    </font>
    <font>
      <b/>
      <sz val="12"/>
      <color rgb="FF002060"/>
      <name val="Montserrat"/>
    </font>
    <font>
      <b/>
      <sz val="16"/>
      <color rgb="FF002060"/>
      <name val="Montserrat"/>
    </font>
    <font>
      <sz val="11"/>
      <color rgb="FF002060"/>
      <name val="Montserrat"/>
    </font>
    <font>
      <b/>
      <sz val="14"/>
      <name val="Montserrat"/>
    </font>
    <font>
      <b/>
      <sz val="11"/>
      <color rgb="FF3F3F3F"/>
      <name val="Calibri"/>
      <family val="2"/>
      <scheme val="minor"/>
    </font>
    <font>
      <b/>
      <sz val="12"/>
      <color rgb="FF285C4D"/>
      <name val="Montserrat"/>
    </font>
    <font>
      <b/>
      <sz val="12"/>
      <color rgb="FFB38E5D"/>
      <name val="Montserrat"/>
    </font>
    <font>
      <b/>
      <sz val="12"/>
      <color rgb="FF9D2449"/>
      <name val="Montserrat"/>
    </font>
    <font>
      <b/>
      <sz val="10"/>
      <color rgb="FF002060"/>
      <name val="Montserrat"/>
    </font>
    <font>
      <b/>
      <sz val="10"/>
      <color rgb="FF285C4D"/>
      <name val="Montserrat"/>
    </font>
    <font>
      <b/>
      <sz val="10"/>
      <color rgb="FFB38E5D"/>
      <name val="Montserrat"/>
    </font>
    <font>
      <b/>
      <sz val="10"/>
      <color rgb="FF9D2449"/>
      <name val="Montserrat"/>
    </font>
    <font>
      <sz val="10"/>
      <color rgb="FF9D2449"/>
      <name val="Montserrat"/>
    </font>
    <font>
      <b/>
      <sz val="11"/>
      <name val="Montserrat"/>
    </font>
    <font>
      <b/>
      <sz val="11"/>
      <color rgb="FF285C4D"/>
      <name val="Montserrat"/>
    </font>
    <font>
      <b/>
      <sz val="11"/>
      <color rgb="FFB38E5D"/>
      <name val="Montserrat"/>
    </font>
    <font>
      <b/>
      <sz val="11"/>
      <color rgb="FF9D2449"/>
      <name val="Montserrat"/>
    </font>
    <font>
      <sz val="11"/>
      <color rgb="FF9D2449"/>
      <name val="Montserrat"/>
    </font>
    <font>
      <sz val="11"/>
      <name val="Montserrat"/>
    </font>
    <font>
      <b/>
      <sz val="11"/>
      <color rgb="FF002060"/>
      <name val="Montserrat"/>
    </font>
    <font>
      <b/>
      <sz val="11"/>
      <color rgb="FF285C2B"/>
      <name val="Montserrat"/>
    </font>
    <font>
      <b/>
      <sz val="12"/>
      <color rgb="FF285C2B"/>
      <name val="Montserrat"/>
    </font>
    <font>
      <sz val="10"/>
      <color rgb="FF3F3F3F"/>
      <name val="Montserrat"/>
    </font>
    <font>
      <b/>
      <sz val="12"/>
      <color rgb="FF990033"/>
      <name val="Montserrat"/>
    </font>
    <font>
      <b/>
      <sz val="14"/>
      <color theme="0"/>
      <name val="Montserrat"/>
    </font>
    <font>
      <b/>
      <sz val="10"/>
      <color theme="0"/>
      <name val="Montserrat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Horizontal">
        <fgColor theme="0" tint="-0.14996795556505021"/>
        <bgColor auto="1"/>
      </patternFill>
    </fill>
    <fill>
      <patternFill patternType="solid">
        <fgColor rgb="FFF2F2F2"/>
      </patternFill>
    </fill>
    <fill>
      <patternFill patternType="solid">
        <fgColor rgb="FFD4C19C"/>
        <bgColor indexed="64"/>
      </patternFill>
    </fill>
    <fill>
      <patternFill patternType="solid">
        <fgColor rgb="FF800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7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" fillId="0" borderId="0"/>
    <xf numFmtId="9" fontId="3" fillId="0" borderId="0" applyFont="0" applyFill="0" applyBorder="0" applyAlignment="0" applyProtection="0"/>
    <xf numFmtId="0" fontId="37" fillId="5" borderId="16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42">
    <xf numFmtId="0" fontId="0" fillId="0" borderId="0" xfId="0"/>
    <xf numFmtId="164" fontId="0" fillId="0" borderId="0" xfId="0" applyNumberFormat="1"/>
    <xf numFmtId="0" fontId="0" fillId="0" borderId="0" xfId="0" applyBorder="1"/>
    <xf numFmtId="0" fontId="0" fillId="0" borderId="0" xfId="0" applyAlignment="1">
      <alignment horizontal="right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1" fontId="10" fillId="0" borderId="0" xfId="0" applyNumberFormat="1" applyFont="1"/>
    <xf numFmtId="164" fontId="10" fillId="0" borderId="0" xfId="0" applyNumberFormat="1" applyFont="1"/>
    <xf numFmtId="165" fontId="0" fillId="0" borderId="0" xfId="0" applyNumberFormat="1"/>
    <xf numFmtId="43" fontId="0" fillId="0" borderId="0" xfId="0" applyNumberFormat="1"/>
    <xf numFmtId="0" fontId="8" fillId="0" borderId="15" xfId="0" applyFont="1" applyBorder="1"/>
    <xf numFmtId="0" fontId="0" fillId="0" borderId="15" xfId="0" applyBorder="1" applyAlignment="1">
      <alignment horizontal="right"/>
    </xf>
    <xf numFmtId="3" fontId="0" fillId="0" borderId="0" xfId="0" applyNumberFormat="1"/>
    <xf numFmtId="3" fontId="13" fillId="0" borderId="0" xfId="0" applyNumberFormat="1" applyFont="1"/>
    <xf numFmtId="0" fontId="5" fillId="0" borderId="0" xfId="0" applyFont="1" applyBorder="1" applyAlignment="1"/>
    <xf numFmtId="165" fontId="0" fillId="0" borderId="0" xfId="1" applyNumberFormat="1" applyFont="1"/>
    <xf numFmtId="9" fontId="0" fillId="0" borderId="0" xfId="2" applyFont="1"/>
    <xf numFmtId="0" fontId="12" fillId="0" borderId="0" xfId="0" applyFont="1" applyBorder="1" applyAlignment="1"/>
    <xf numFmtId="1" fontId="0" fillId="0" borderId="0" xfId="0" applyNumberFormat="1"/>
    <xf numFmtId="0" fontId="14" fillId="0" borderId="0" xfId="0" applyFont="1"/>
    <xf numFmtId="0" fontId="14" fillId="0" borderId="0" xfId="0" applyFont="1" applyBorder="1"/>
    <xf numFmtId="0" fontId="15" fillId="0" borderId="15" xfId="0" applyFont="1" applyBorder="1"/>
    <xf numFmtId="0" fontId="14" fillId="0" borderId="15" xfId="0" applyFont="1" applyBorder="1" applyAlignment="1">
      <alignment horizontal="right"/>
    </xf>
    <xf numFmtId="0" fontId="14" fillId="0" borderId="0" xfId="0" applyFont="1" applyAlignment="1">
      <alignment horizontal="right"/>
    </xf>
    <xf numFmtId="0" fontId="18" fillId="0" borderId="0" xfId="0" applyFont="1" applyFill="1" applyBorder="1" applyAlignment="1">
      <alignment vertical="center"/>
    </xf>
    <xf numFmtId="164" fontId="14" fillId="0" borderId="0" xfId="0" applyNumberFormat="1" applyFont="1"/>
    <xf numFmtId="0" fontId="14" fillId="2" borderId="0" xfId="0" applyFont="1" applyFill="1" applyBorder="1"/>
    <xf numFmtId="0" fontId="15" fillId="0" borderId="0" xfId="0" applyFont="1" applyBorder="1" applyAlignment="1"/>
    <xf numFmtId="0" fontId="16" fillId="0" borderId="15" xfId="0" applyFont="1" applyBorder="1"/>
    <xf numFmtId="0" fontId="17" fillId="0" borderId="0" xfId="0" applyFont="1" applyFill="1" applyBorder="1"/>
    <xf numFmtId="0" fontId="19" fillId="0" borderId="0" xfId="0" applyFont="1" applyFill="1" applyBorder="1" applyAlignment="1"/>
    <xf numFmtId="0" fontId="14" fillId="0" borderId="0" xfId="0" applyFont="1" applyBorder="1" applyAlignment="1">
      <alignment horizontal="right"/>
    </xf>
    <xf numFmtId="0" fontId="5" fillId="0" borderId="0" xfId="0" applyFont="1"/>
    <xf numFmtId="0" fontId="8" fillId="0" borderId="0" xfId="0" applyFont="1" applyFill="1" applyBorder="1" applyAlignment="1"/>
    <xf numFmtId="165" fontId="8" fillId="0" borderId="0" xfId="0" applyNumberFormat="1" applyFont="1" applyFill="1" applyBorder="1" applyAlignment="1"/>
    <xf numFmtId="0" fontId="5" fillId="2" borderId="0" xfId="0" applyFont="1" applyFill="1"/>
    <xf numFmtId="0" fontId="7" fillId="0" borderId="0" xfId="0" applyFont="1" applyFill="1" applyBorder="1" applyAlignment="1"/>
    <xf numFmtId="0" fontId="28" fillId="0" borderId="0" xfId="0" applyFont="1"/>
    <xf numFmtId="0" fontId="28" fillId="0" borderId="5" xfId="0" applyFont="1" applyBorder="1"/>
    <xf numFmtId="0" fontId="28" fillId="2" borderId="13" xfId="0" applyFont="1" applyFill="1" applyBorder="1"/>
    <xf numFmtId="0" fontId="28" fillId="2" borderId="5" xfId="0" applyFont="1" applyFill="1" applyBorder="1"/>
    <xf numFmtId="0" fontId="27" fillId="0" borderId="0" xfId="0" applyFont="1"/>
    <xf numFmtId="43" fontId="27" fillId="0" borderId="0" xfId="0" applyNumberFormat="1" applyFont="1"/>
    <xf numFmtId="0" fontId="29" fillId="0" borderId="3" xfId="0" applyFont="1" applyFill="1" applyBorder="1"/>
    <xf numFmtId="165" fontId="27" fillId="0" borderId="0" xfId="0" applyNumberFormat="1" applyFont="1"/>
    <xf numFmtId="43" fontId="28" fillId="0" borderId="0" xfId="0" applyNumberFormat="1" applyFont="1" applyBorder="1" applyAlignment="1">
      <alignment vertical="center"/>
    </xf>
    <xf numFmtId="0" fontId="31" fillId="2" borderId="0" xfId="0" applyFont="1" applyFill="1" applyBorder="1"/>
    <xf numFmtId="0" fontId="25" fillId="2" borderId="0" xfId="0" applyFont="1" applyFill="1" applyBorder="1"/>
    <xf numFmtId="165" fontId="32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vertical="center"/>
    </xf>
    <xf numFmtId="0" fontId="24" fillId="0" borderId="0" xfId="0" applyFont="1"/>
    <xf numFmtId="0" fontId="27" fillId="0" borderId="0" xfId="0" applyFont="1" applyAlignment="1">
      <alignment horizontal="right"/>
    </xf>
    <xf numFmtId="165" fontId="27" fillId="0" borderId="0" xfId="1" applyNumberFormat="1" applyFont="1"/>
    <xf numFmtId="49" fontId="34" fillId="0" borderId="3" xfId="1" applyNumberFormat="1" applyFont="1" applyFill="1" applyBorder="1" applyAlignment="1">
      <alignment horizontal="right"/>
    </xf>
    <xf numFmtId="0" fontId="28" fillId="0" borderId="0" xfId="0" applyFont="1" applyBorder="1" applyAlignment="1">
      <alignment vertical="center"/>
    </xf>
    <xf numFmtId="165" fontId="28" fillId="0" borderId="0" xfId="1" applyNumberFormat="1" applyFont="1" applyBorder="1" applyAlignment="1">
      <alignment vertical="center"/>
    </xf>
    <xf numFmtId="165" fontId="24" fillId="0" borderId="0" xfId="1" applyNumberFormat="1" applyFont="1" applyBorder="1" applyAlignment="1">
      <alignment vertical="center"/>
    </xf>
    <xf numFmtId="165" fontId="33" fillId="0" borderId="0" xfId="1" applyNumberFormat="1" applyFont="1" applyFill="1" applyBorder="1"/>
    <xf numFmtId="0" fontId="27" fillId="0" borderId="0" xfId="0" applyFont="1" applyBorder="1"/>
    <xf numFmtId="0" fontId="33" fillId="4" borderId="2" xfId="0" applyFont="1" applyFill="1" applyBorder="1"/>
    <xf numFmtId="0" fontId="33" fillId="4" borderId="9" xfId="0" applyFont="1" applyFill="1" applyBorder="1"/>
    <xf numFmtId="0" fontId="33" fillId="4" borderId="4" xfId="0" applyFont="1" applyFill="1" applyBorder="1"/>
    <xf numFmtId="0" fontId="33" fillId="4" borderId="5" xfId="0" applyFont="1" applyFill="1" applyBorder="1"/>
    <xf numFmtId="165" fontId="28" fillId="0" borderId="0" xfId="0" applyNumberFormat="1" applyFont="1" applyBorder="1" applyAlignment="1">
      <alignment vertical="center"/>
    </xf>
    <xf numFmtId="165" fontId="28" fillId="0" borderId="0" xfId="1" applyNumberFormat="1" applyFont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165" fontId="28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165" fontId="28" fillId="2" borderId="0" xfId="1" applyNumberFormat="1" applyFont="1" applyFill="1" applyBorder="1"/>
    <xf numFmtId="165" fontId="24" fillId="2" borderId="0" xfId="1" applyNumberFormat="1" applyFont="1" applyFill="1" applyBorder="1"/>
    <xf numFmtId="0" fontId="27" fillId="0" borderId="0" xfId="0" applyFont="1" applyFill="1" applyBorder="1"/>
    <xf numFmtId="165" fontId="27" fillId="0" borderId="0" xfId="0" applyNumberFormat="1" applyFont="1" applyFill="1" applyBorder="1"/>
    <xf numFmtId="0" fontId="24" fillId="0" borderId="15" xfId="0" applyFont="1" applyBorder="1"/>
    <xf numFmtId="0" fontId="27" fillId="0" borderId="15" xfId="0" applyFont="1" applyBorder="1" applyAlignment="1">
      <alignment horizontal="right"/>
    </xf>
    <xf numFmtId="167" fontId="27" fillId="0" borderId="1" xfId="6" applyNumberFormat="1" applyFont="1" applyBorder="1" applyAlignment="1">
      <alignment horizontal="center" vertical="center"/>
    </xf>
    <xf numFmtId="167" fontId="27" fillId="2" borderId="1" xfId="6" applyNumberFormat="1" applyFont="1" applyFill="1" applyBorder="1" applyAlignment="1">
      <alignment horizontal="center" vertical="center"/>
    </xf>
    <xf numFmtId="167" fontId="25" fillId="0" borderId="1" xfId="0" applyNumberFormat="1" applyFont="1" applyBorder="1"/>
    <xf numFmtId="165" fontId="25" fillId="0" borderId="1" xfId="1" applyNumberFormat="1" applyFont="1" applyBorder="1" applyAlignment="1">
      <alignment horizontal="left"/>
    </xf>
    <xf numFmtId="165" fontId="28" fillId="0" borderId="0" xfId="1" applyNumberFormat="1" applyFont="1" applyBorder="1" applyAlignment="1">
      <alignment horizontal="left"/>
    </xf>
    <xf numFmtId="0" fontId="38" fillId="0" borderId="2" xfId="0" applyFont="1" applyBorder="1" applyAlignment="1">
      <alignment vertical="center"/>
    </xf>
    <xf numFmtId="0" fontId="39" fillId="2" borderId="3" xfId="0" applyFont="1" applyFill="1" applyBorder="1" applyAlignment="1">
      <alignment vertical="center"/>
    </xf>
    <xf numFmtId="0" fontId="40" fillId="0" borderId="4" xfId="0" applyFont="1" applyBorder="1" applyAlignment="1">
      <alignment vertical="center"/>
    </xf>
    <xf numFmtId="165" fontId="40" fillId="2" borderId="5" xfId="1" applyNumberFormat="1" applyFont="1" applyFill="1" applyBorder="1" applyAlignment="1">
      <alignment vertical="center"/>
    </xf>
    <xf numFmtId="165" fontId="40" fillId="0" borderId="11" xfId="1" applyNumberFormat="1" applyFont="1" applyFill="1" applyBorder="1" applyAlignment="1">
      <alignment horizontal="right" vertical="center"/>
    </xf>
    <xf numFmtId="0" fontId="41" fillId="4" borderId="6" xfId="0" applyFont="1" applyFill="1" applyBorder="1" applyAlignment="1">
      <alignment horizontal="center" vertical="center"/>
    </xf>
    <xf numFmtId="0" fontId="41" fillId="4" borderId="7" xfId="0" applyFont="1" applyFill="1" applyBorder="1" applyAlignment="1">
      <alignment horizontal="center" vertical="center"/>
    </xf>
    <xf numFmtId="165" fontId="38" fillId="0" borderId="9" xfId="1" applyNumberFormat="1" applyFont="1" applyBorder="1"/>
    <xf numFmtId="0" fontId="42" fillId="0" borderId="0" xfId="0" applyFont="1"/>
    <xf numFmtId="168" fontId="42" fillId="0" borderId="6" xfId="2" applyNumberFormat="1" applyFont="1" applyBorder="1"/>
    <xf numFmtId="165" fontId="39" fillId="0" borderId="0" xfId="1" applyNumberFormat="1" applyFont="1" applyBorder="1"/>
    <xf numFmtId="0" fontId="43" fillId="0" borderId="0" xfId="0" applyFont="1"/>
    <xf numFmtId="168" fontId="43" fillId="0" borderId="10" xfId="2" applyNumberFormat="1" applyFont="1" applyBorder="1"/>
    <xf numFmtId="165" fontId="40" fillId="0" borderId="5" xfId="1" applyNumberFormat="1" applyFont="1" applyBorder="1"/>
    <xf numFmtId="0" fontId="44" fillId="0" borderId="5" xfId="0" applyFont="1" applyBorder="1"/>
    <xf numFmtId="0" fontId="44" fillId="0" borderId="7" xfId="0" applyFont="1" applyBorder="1"/>
    <xf numFmtId="0" fontId="45" fillId="0" borderId="5" xfId="0" applyFont="1" applyBorder="1"/>
    <xf numFmtId="0" fontId="28" fillId="0" borderId="0" xfId="0" applyFont="1" applyFill="1" applyBorder="1" applyAlignment="1"/>
    <xf numFmtId="0" fontId="24" fillId="0" borderId="0" xfId="0" applyFont="1" applyFill="1" applyBorder="1" applyAlignment="1"/>
    <xf numFmtId="165" fontId="28" fillId="0" borderId="0" xfId="1" applyNumberFormat="1" applyFont="1" applyFill="1" applyBorder="1"/>
    <xf numFmtId="1" fontId="38" fillId="0" borderId="8" xfId="0" applyNumberFormat="1" applyFont="1" applyBorder="1" applyAlignment="1">
      <alignment vertical="center"/>
    </xf>
    <xf numFmtId="1" fontId="38" fillId="0" borderId="8" xfId="0" applyNumberFormat="1" applyFont="1" applyBorder="1" applyAlignment="1">
      <alignment horizontal="right" vertical="center"/>
    </xf>
    <xf numFmtId="1" fontId="39" fillId="2" borderId="11" xfId="0" applyNumberFormat="1" applyFont="1" applyFill="1" applyBorder="1" applyAlignment="1">
      <alignment horizontal="right" vertical="center"/>
    </xf>
    <xf numFmtId="1" fontId="40" fillId="2" borderId="5" xfId="0" applyNumberFormat="1" applyFont="1" applyFill="1" applyBorder="1" applyAlignment="1">
      <alignment vertical="center"/>
    </xf>
    <xf numFmtId="1" fontId="40" fillId="0" borderId="5" xfId="0" applyNumberFormat="1" applyFont="1" applyFill="1" applyBorder="1" applyAlignment="1">
      <alignment vertical="center"/>
    </xf>
    <xf numFmtId="0" fontId="46" fillId="3" borderId="2" xfId="0" applyFont="1" applyFill="1" applyBorder="1"/>
    <xf numFmtId="0" fontId="46" fillId="3" borderId="9" xfId="0" applyFont="1" applyFill="1" applyBorder="1"/>
    <xf numFmtId="0" fontId="46" fillId="3" borderId="6" xfId="0" applyFont="1" applyFill="1" applyBorder="1" applyAlignment="1">
      <alignment horizontal="center" vertical="center"/>
    </xf>
    <xf numFmtId="0" fontId="46" fillId="3" borderId="4" xfId="0" applyFont="1" applyFill="1" applyBorder="1"/>
    <xf numFmtId="0" fontId="46" fillId="3" borderId="5" xfId="0" applyFont="1" applyFill="1" applyBorder="1"/>
    <xf numFmtId="0" fontId="46" fillId="3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vertical="center"/>
    </xf>
    <xf numFmtId="0" fontId="47" fillId="0" borderId="9" xfId="0" applyFont="1" applyBorder="1"/>
    <xf numFmtId="1" fontId="47" fillId="0" borderId="9" xfId="0" applyNumberFormat="1" applyFont="1" applyBorder="1"/>
    <xf numFmtId="0" fontId="47" fillId="0" borderId="0" xfId="0" applyFont="1"/>
    <xf numFmtId="168" fontId="47" fillId="0" borderId="6" xfId="2" applyNumberFormat="1" applyFont="1" applyBorder="1" applyAlignment="1">
      <alignment horizontal="left" indent="2"/>
    </xf>
    <xf numFmtId="0" fontId="48" fillId="0" borderId="3" xfId="0" applyFont="1" applyBorder="1" applyAlignment="1">
      <alignment vertical="center"/>
    </xf>
    <xf numFmtId="0" fontId="48" fillId="0" borderId="0" xfId="0" applyFont="1" applyBorder="1"/>
    <xf numFmtId="1" fontId="48" fillId="0" borderId="0" xfId="0" applyNumberFormat="1" applyFont="1" applyBorder="1"/>
    <xf numFmtId="0" fontId="48" fillId="0" borderId="0" xfId="0" applyFont="1"/>
    <xf numFmtId="168" fontId="48" fillId="0" borderId="10" xfId="2" applyNumberFormat="1" applyFont="1" applyBorder="1" applyAlignment="1">
      <alignment horizontal="left" indent="2"/>
    </xf>
    <xf numFmtId="0" fontId="49" fillId="0" borderId="4" xfId="0" applyFont="1" applyBorder="1" applyAlignment="1">
      <alignment vertical="center"/>
    </xf>
    <xf numFmtId="0" fontId="49" fillId="0" borderId="5" xfId="0" applyFont="1" applyBorder="1"/>
    <xf numFmtId="1" fontId="49" fillId="0" borderId="5" xfId="0" applyNumberFormat="1" applyFont="1" applyBorder="1"/>
    <xf numFmtId="0" fontId="50" fillId="0" borderId="5" xfId="0" applyFont="1" applyBorder="1"/>
    <xf numFmtId="0" fontId="49" fillId="0" borderId="7" xfId="0" applyFont="1" applyBorder="1"/>
    <xf numFmtId="0" fontId="51" fillId="2" borderId="0" xfId="0" applyFont="1" applyFill="1" applyBorder="1"/>
    <xf numFmtId="168" fontId="47" fillId="0" borderId="6" xfId="2" applyNumberFormat="1" applyFont="1" applyBorder="1"/>
    <xf numFmtId="168" fontId="48" fillId="0" borderId="10" xfId="2" applyNumberFormat="1" applyFont="1" applyBorder="1"/>
    <xf numFmtId="0" fontId="52" fillId="4" borderId="2" xfId="0" applyFont="1" applyFill="1" applyBorder="1"/>
    <xf numFmtId="0" fontId="52" fillId="4" borderId="9" xfId="0" applyFont="1" applyFill="1" applyBorder="1"/>
    <xf numFmtId="0" fontId="52" fillId="4" borderId="6" xfId="0" applyFont="1" applyFill="1" applyBorder="1"/>
    <xf numFmtId="0" fontId="52" fillId="4" borderId="4" xfId="0" applyFont="1" applyFill="1" applyBorder="1"/>
    <xf numFmtId="0" fontId="52" fillId="4" borderId="5" xfId="0" applyFont="1" applyFill="1" applyBorder="1"/>
    <xf numFmtId="0" fontId="52" fillId="4" borderId="7" xfId="0" applyFont="1" applyFill="1" applyBorder="1"/>
    <xf numFmtId="0" fontId="53" fillId="0" borderId="2" xfId="0" applyFont="1" applyBorder="1" applyAlignment="1">
      <alignment vertical="center"/>
    </xf>
    <xf numFmtId="0" fontId="53" fillId="0" borderId="9" xfId="0" applyFont="1" applyBorder="1"/>
    <xf numFmtId="165" fontId="53" fillId="0" borderId="9" xfId="1" applyNumberFormat="1" applyFont="1" applyBorder="1"/>
    <xf numFmtId="0" fontId="53" fillId="0" borderId="0" xfId="0" applyFont="1"/>
    <xf numFmtId="168" fontId="53" fillId="0" borderId="6" xfId="2" applyNumberFormat="1" applyFont="1" applyBorder="1"/>
    <xf numFmtId="165" fontId="48" fillId="0" borderId="0" xfId="1" applyNumberFormat="1" applyFont="1" applyBorder="1"/>
    <xf numFmtId="0" fontId="46" fillId="0" borderId="4" xfId="0" applyFont="1" applyBorder="1" applyAlignment="1">
      <alignment vertical="center"/>
    </xf>
    <xf numFmtId="0" fontId="46" fillId="0" borderId="5" xfId="0" applyFont="1" applyBorder="1"/>
    <xf numFmtId="165" fontId="46" fillId="0" borderId="5" xfId="1" applyNumberFormat="1" applyFont="1" applyBorder="1"/>
    <xf numFmtId="0" fontId="46" fillId="0" borderId="7" xfId="0" applyFont="1" applyBorder="1"/>
    <xf numFmtId="0" fontId="46" fillId="2" borderId="0" xfId="0" applyFont="1" applyFill="1" applyBorder="1"/>
    <xf numFmtId="165" fontId="49" fillId="0" borderId="5" xfId="1" applyNumberFormat="1" applyFont="1" applyBorder="1"/>
    <xf numFmtId="0" fontId="22" fillId="0" borderId="0" xfId="0" applyFont="1" applyBorder="1" applyAlignment="1"/>
    <xf numFmtId="9" fontId="27" fillId="0" borderId="0" xfId="2" applyFont="1"/>
    <xf numFmtId="165" fontId="27" fillId="0" borderId="12" xfId="1" applyNumberFormat="1" applyFont="1" applyBorder="1" applyAlignment="1">
      <alignment horizontal="center" vertical="center"/>
    </xf>
    <xf numFmtId="165" fontId="55" fillId="5" borderId="17" xfId="10" applyNumberFormat="1" applyFont="1" applyBorder="1" applyAlignment="1">
      <alignment horizontal="center" vertical="center"/>
    </xf>
    <xf numFmtId="165" fontId="27" fillId="0" borderId="1" xfId="1" applyNumberFormat="1" applyFont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0" fillId="0" borderId="0" xfId="0"/>
    <xf numFmtId="0" fontId="14" fillId="0" borderId="0" xfId="0" applyFont="1" applyBorder="1"/>
    <xf numFmtId="0" fontId="14" fillId="0" borderId="0" xfId="0" applyFont="1"/>
    <xf numFmtId="0" fontId="16" fillId="0" borderId="15" xfId="0" applyFont="1" applyBorder="1"/>
    <xf numFmtId="0" fontId="14" fillId="0" borderId="15" xfId="0" applyFont="1" applyBorder="1" applyAlignment="1">
      <alignment horizontal="right"/>
    </xf>
    <xf numFmtId="0" fontId="14" fillId="0" borderId="0" xfId="0" applyFont="1" applyAlignment="1">
      <alignment horizontal="right"/>
    </xf>
    <xf numFmtId="0" fontId="28" fillId="0" borderId="0" xfId="0" applyFont="1"/>
    <xf numFmtId="0" fontId="27" fillId="0" borderId="0" xfId="0" applyFont="1"/>
    <xf numFmtId="0" fontId="28" fillId="0" borderId="5" xfId="0" applyFont="1" applyBorder="1"/>
    <xf numFmtId="0" fontId="28" fillId="2" borderId="13" xfId="0" applyFont="1" applyFill="1" applyBorder="1"/>
    <xf numFmtId="0" fontId="38" fillId="0" borderId="2" xfId="0" applyFont="1" applyBorder="1" applyAlignment="1">
      <alignment vertical="center"/>
    </xf>
    <xf numFmtId="165" fontId="38" fillId="0" borderId="8" xfId="11" applyNumberFormat="1" applyFont="1" applyBorder="1" applyAlignment="1">
      <alignment vertical="center"/>
    </xf>
    <xf numFmtId="0" fontId="39" fillId="2" borderId="3" xfId="0" applyFont="1" applyFill="1" applyBorder="1" applyAlignment="1">
      <alignment vertical="center"/>
    </xf>
    <xf numFmtId="43" fontId="27" fillId="0" borderId="0" xfId="0" applyNumberFormat="1" applyFont="1"/>
    <xf numFmtId="0" fontId="40" fillId="0" borderId="4" xfId="0" applyFont="1" applyBorder="1" applyAlignment="1">
      <alignment vertical="center"/>
    </xf>
    <xf numFmtId="165" fontId="40" fillId="2" borderId="5" xfId="11" applyNumberFormat="1" applyFont="1" applyFill="1" applyBorder="1" applyAlignment="1">
      <alignment vertical="center"/>
    </xf>
    <xf numFmtId="165" fontId="40" fillId="0" borderId="11" xfId="11" applyNumberFormat="1" applyFont="1" applyFill="1" applyBorder="1" applyAlignment="1">
      <alignment horizontal="right" vertical="center"/>
    </xf>
    <xf numFmtId="0" fontId="27" fillId="0" borderId="0" xfId="0" applyFont="1" applyBorder="1" applyAlignment="1"/>
    <xf numFmtId="164" fontId="27" fillId="0" borderId="0" xfId="0" applyNumberFormat="1" applyFont="1"/>
    <xf numFmtId="165" fontId="27" fillId="0" borderId="0" xfId="0" applyNumberFormat="1" applyFont="1"/>
    <xf numFmtId="43" fontId="30" fillId="0" borderId="0" xfId="0" applyNumberFormat="1" applyFont="1"/>
    <xf numFmtId="0" fontId="24" fillId="3" borderId="2" xfId="0" applyFont="1" applyFill="1" applyBorder="1"/>
    <xf numFmtId="0" fontId="24" fillId="3" borderId="9" xfId="0" applyFont="1" applyFill="1" applyBorder="1"/>
    <xf numFmtId="0" fontId="24" fillId="3" borderId="6" xfId="0" applyFont="1" applyFill="1" applyBorder="1" applyAlignment="1">
      <alignment horizontal="center" vertical="center"/>
    </xf>
    <xf numFmtId="0" fontId="24" fillId="3" borderId="4" xfId="0" applyFont="1" applyFill="1" applyBorder="1"/>
    <xf numFmtId="0" fontId="24" fillId="3" borderId="5" xfId="0" applyFont="1" applyFill="1" applyBorder="1"/>
    <xf numFmtId="0" fontId="24" fillId="3" borderId="7" xfId="0" applyFont="1" applyFill="1" applyBorder="1" applyAlignment="1">
      <alignment horizontal="center" vertical="center"/>
    </xf>
    <xf numFmtId="0" fontId="38" fillId="0" borderId="9" xfId="0" applyFont="1" applyBorder="1"/>
    <xf numFmtId="165" fontId="38" fillId="0" borderId="9" xfId="11" applyNumberFormat="1" applyFont="1" applyBorder="1"/>
    <xf numFmtId="0" fontId="38" fillId="0" borderId="0" xfId="0" applyFont="1"/>
    <xf numFmtId="168" fontId="38" fillId="0" borderId="6" xfId="2" applyNumberFormat="1" applyFont="1" applyBorder="1"/>
    <xf numFmtId="0" fontId="39" fillId="0" borderId="3" xfId="0" applyFont="1" applyBorder="1" applyAlignment="1">
      <alignment vertical="center"/>
    </xf>
    <xf numFmtId="0" fontId="39" fillId="0" borderId="0" xfId="0" applyFont="1" applyBorder="1"/>
    <xf numFmtId="165" fontId="39" fillId="0" borderId="0" xfId="11" applyNumberFormat="1" applyFont="1" applyBorder="1"/>
    <xf numFmtId="0" fontId="39" fillId="0" borderId="0" xfId="0" applyFont="1"/>
    <xf numFmtId="168" fontId="39" fillId="0" borderId="10" xfId="2" applyNumberFormat="1" applyFont="1" applyBorder="1"/>
    <xf numFmtId="0" fontId="40" fillId="0" borderId="5" xfId="0" applyFont="1" applyBorder="1"/>
    <xf numFmtId="165" fontId="40" fillId="0" borderId="5" xfId="11" applyNumberFormat="1" applyFont="1" applyBorder="1"/>
    <xf numFmtId="168" fontId="38" fillId="0" borderId="7" xfId="2" applyNumberFormat="1" applyFont="1" applyBorder="1"/>
    <xf numFmtId="0" fontId="31" fillId="2" borderId="0" xfId="0" applyFont="1" applyFill="1" applyBorder="1"/>
    <xf numFmtId="0" fontId="24" fillId="2" borderId="0" xfId="0" applyFont="1" applyFill="1" applyBorder="1"/>
    <xf numFmtId="0" fontId="26" fillId="0" borderId="5" xfId="0" applyFont="1" applyBorder="1"/>
    <xf numFmtId="0" fontId="26" fillId="0" borderId="7" xfId="0" applyFont="1" applyBorder="1"/>
    <xf numFmtId="0" fontId="28" fillId="2" borderId="0" xfId="0" applyFont="1" applyFill="1" applyBorder="1" applyAlignment="1">
      <alignment vertical="top" wrapText="1"/>
    </xf>
    <xf numFmtId="0" fontId="32" fillId="2" borderId="0" xfId="0" applyFont="1" applyFill="1" applyBorder="1" applyAlignment="1">
      <alignment vertical="top" wrapText="1"/>
    </xf>
    <xf numFmtId="0" fontId="36" fillId="6" borderId="12" xfId="0" applyFont="1" applyFill="1" applyBorder="1" applyAlignment="1">
      <alignment horizontal="center" vertical="center"/>
    </xf>
    <xf numFmtId="0" fontId="36" fillId="6" borderId="13" xfId="0" applyFont="1" applyFill="1" applyBorder="1" applyAlignment="1">
      <alignment horizontal="center" vertical="center"/>
    </xf>
    <xf numFmtId="0" fontId="36" fillId="6" borderId="14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168" fontId="38" fillId="0" borderId="10" xfId="2" applyNumberFormat="1" applyFont="1" applyBorder="1"/>
    <xf numFmtId="165" fontId="38" fillId="2" borderId="5" xfId="1" applyNumberFormat="1" applyFont="1" applyFill="1" applyBorder="1" applyAlignment="1">
      <alignment vertical="center"/>
    </xf>
    <xf numFmtId="1" fontId="38" fillId="2" borderId="5" xfId="0" applyNumberFormat="1" applyFont="1" applyFill="1" applyBorder="1" applyAlignment="1">
      <alignment vertical="center"/>
    </xf>
    <xf numFmtId="1" fontId="38" fillId="0" borderId="5" xfId="0" applyNumberFormat="1" applyFont="1" applyFill="1" applyBorder="1" applyAlignment="1">
      <alignment vertical="center"/>
    </xf>
    <xf numFmtId="165" fontId="38" fillId="2" borderId="9" xfId="26" applyNumberFormat="1" applyFont="1" applyFill="1" applyBorder="1" applyAlignment="1">
      <alignment vertical="center"/>
    </xf>
    <xf numFmtId="165" fontId="38" fillId="2" borderId="5" xfId="11" applyNumberFormat="1" applyFont="1" applyFill="1" applyBorder="1" applyAlignment="1">
      <alignment vertical="center"/>
    </xf>
    <xf numFmtId="1" fontId="38" fillId="2" borderId="9" xfId="19" applyNumberFormat="1" applyFont="1" applyFill="1" applyBorder="1" applyAlignment="1">
      <alignment vertical="center"/>
    </xf>
    <xf numFmtId="0" fontId="38" fillId="2" borderId="9" xfId="19" applyFont="1" applyFill="1" applyBorder="1" applyAlignment="1">
      <alignment vertical="center"/>
    </xf>
    <xf numFmtId="0" fontId="7" fillId="2" borderId="9" xfId="0" applyFont="1" applyFill="1" applyBorder="1"/>
    <xf numFmtId="0" fontId="20" fillId="2" borderId="9" xfId="0" applyFont="1" applyFill="1" applyBorder="1"/>
    <xf numFmtId="0" fontId="7" fillId="0" borderId="0" xfId="0" applyFont="1" applyBorder="1"/>
    <xf numFmtId="165" fontId="38" fillId="2" borderId="0" xfId="26" applyNumberFormat="1" applyFont="1" applyFill="1" applyBorder="1" applyAlignment="1">
      <alignment vertical="center"/>
    </xf>
    <xf numFmtId="165" fontId="54" fillId="2" borderId="9" xfId="26" applyNumberFormat="1" applyFont="1" applyFill="1" applyBorder="1" applyAlignment="1">
      <alignment vertical="center"/>
    </xf>
    <xf numFmtId="165" fontId="38" fillId="0" borderId="6" xfId="11" applyNumberFormat="1" applyFont="1" applyBorder="1" applyAlignment="1">
      <alignment vertical="center"/>
    </xf>
    <xf numFmtId="165" fontId="39" fillId="0" borderId="7" xfId="11" applyNumberFormat="1" applyFont="1" applyBorder="1" applyAlignment="1">
      <alignment vertical="center"/>
    </xf>
    <xf numFmtId="0" fontId="28" fillId="2" borderId="9" xfId="0" applyFont="1" applyFill="1" applyBorder="1"/>
    <xf numFmtId="165" fontId="38" fillId="0" borderId="11" xfId="11" applyNumberFormat="1" applyFont="1" applyBorder="1" applyAlignment="1">
      <alignment vertical="center"/>
    </xf>
    <xf numFmtId="165" fontId="38" fillId="2" borderId="0" xfId="1" applyNumberFormat="1" applyFont="1" applyFill="1" applyBorder="1" applyAlignment="1">
      <alignment vertical="center"/>
    </xf>
    <xf numFmtId="165" fontId="40" fillId="2" borderId="13" xfId="1" applyNumberFormat="1" applyFont="1" applyFill="1" applyBorder="1" applyAlignment="1">
      <alignment vertical="center"/>
    </xf>
    <xf numFmtId="165" fontId="56" fillId="2" borderId="13" xfId="1" applyNumberFormat="1" applyFont="1" applyFill="1" applyBorder="1" applyAlignment="1">
      <alignment vertical="center"/>
    </xf>
    <xf numFmtId="0" fontId="28" fillId="0" borderId="0" xfId="0" applyFont="1" applyBorder="1"/>
    <xf numFmtId="165" fontId="38" fillId="0" borderId="1" xfId="1" applyNumberFormat="1" applyFont="1" applyBorder="1" applyAlignment="1">
      <alignment vertical="center"/>
    </xf>
    <xf numFmtId="165" fontId="40" fillId="0" borderId="1" xfId="1" applyNumberFormat="1" applyFont="1" applyBorder="1" applyAlignment="1">
      <alignment vertical="center"/>
    </xf>
    <xf numFmtId="165" fontId="40" fillId="0" borderId="1" xfId="1" applyNumberFormat="1" applyFont="1" applyFill="1" applyBorder="1" applyAlignment="1">
      <alignment vertical="center"/>
    </xf>
    <xf numFmtId="165" fontId="54" fillId="0" borderId="1" xfId="1" applyNumberFormat="1" applyFont="1" applyBorder="1" applyAlignment="1">
      <alignment vertical="center"/>
    </xf>
    <xf numFmtId="165" fontId="39" fillId="0" borderId="1" xfId="1" applyNumberFormat="1" applyFont="1" applyBorder="1" applyAlignment="1">
      <alignment vertical="center"/>
    </xf>
    <xf numFmtId="0" fontId="57" fillId="7" borderId="12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 vertical="center"/>
    </xf>
    <xf numFmtId="0" fontId="57" fillId="7" borderId="14" xfId="0" applyFont="1" applyFill="1" applyBorder="1" applyAlignment="1">
      <alignment horizontal="center" vertical="center"/>
    </xf>
    <xf numFmtId="0" fontId="58" fillId="7" borderId="1" xfId="0" applyFont="1" applyFill="1" applyBorder="1" applyAlignment="1">
      <alignment horizontal="center" vertical="center" wrapText="1"/>
    </xf>
    <xf numFmtId="0" fontId="58" fillId="7" borderId="1" xfId="7" applyFont="1" applyFill="1" applyBorder="1" applyAlignment="1">
      <alignment horizontal="center" vertical="center"/>
    </xf>
    <xf numFmtId="0" fontId="57" fillId="7" borderId="12" xfId="0" applyFont="1" applyFill="1" applyBorder="1" applyAlignment="1">
      <alignment horizontal="center" vertical="justify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32" fillId="2" borderId="0" xfId="0" applyFont="1" applyFill="1" applyBorder="1" applyAlignment="1">
      <alignment horizontal="justify" vertical="top" wrapText="1"/>
    </xf>
    <xf numFmtId="0" fontId="35" fillId="0" borderId="0" xfId="0" applyFont="1" applyFill="1" applyBorder="1" applyAlignment="1">
      <alignment horizontal="justify" vertical="top" wrapText="1"/>
    </xf>
  </cellXfs>
  <cellStyles count="27">
    <cellStyle name="Millares" xfId="1" builtinId="3"/>
    <cellStyle name="Millares 2" xfId="4"/>
    <cellStyle name="Millares 2 2" xfId="14"/>
    <cellStyle name="Millares 2 3" xfId="22"/>
    <cellStyle name="Millares 3" xfId="11"/>
    <cellStyle name="Millares 3 2" xfId="18"/>
    <cellStyle name="Millares 3 3" xfId="26"/>
    <cellStyle name="Millares 4" xfId="12"/>
    <cellStyle name="Millares 5" xfId="20"/>
    <cellStyle name="Millares_SERIES HISTORICAS PASAJEROS " xfId="6"/>
    <cellStyle name="Moneda 2" xfId="5"/>
    <cellStyle name="Moneda 2 2" xfId="15"/>
    <cellStyle name="Moneda 2 3" xfId="23"/>
    <cellStyle name="Normal" xfId="0" builtinId="0"/>
    <cellStyle name="Normal 2" xfId="3"/>
    <cellStyle name="Normal 2 2" xfId="13"/>
    <cellStyle name="Normal 2 3" xfId="21"/>
    <cellStyle name="Normal 3" xfId="8"/>
    <cellStyle name="Normal 3 2" xfId="16"/>
    <cellStyle name="Normal 3 3" xfId="24"/>
    <cellStyle name="Normal 4" xfId="19"/>
    <cellStyle name="Normal_004_pasajero06" xfId="7"/>
    <cellStyle name="Porcentaje" xfId="2" builtinId="5"/>
    <cellStyle name="Porcentual 2" xfId="9"/>
    <cellStyle name="Porcentual 2 2" xfId="17"/>
    <cellStyle name="Porcentual 2 3" xfId="25"/>
    <cellStyle name="Salida" xfId="10" builtinId="21"/>
  </cellStyles>
  <dxfs count="0"/>
  <tableStyles count="0" defaultTableStyle="TableStyleMedium9" defaultPivotStyle="PivotStyleLight16"/>
  <colors>
    <mruColors>
      <color rgb="FF800000"/>
      <color rgb="FF9D2449"/>
      <color rgb="FF285C4D"/>
      <color rgb="FF990033"/>
      <color rgb="FFB38E5D"/>
      <color rgb="FFFFFF66"/>
      <color rgb="FF6BE915"/>
      <color rgb="FFCCCC00"/>
      <color rgb="FF66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4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C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r>
              <a:rPr lang="es-ES" sz="1600">
                <a:solidFill>
                  <a:srgbClr val="C00000"/>
                </a:solidFill>
                <a:latin typeface="Montserrat" panose="00000500000000000000" pitchFamily="2" charset="0"/>
              </a:rPr>
              <a:t>Análisis del periodo </a:t>
            </a:r>
          </a:p>
        </c:rich>
      </c:tx>
      <c:layout>
        <c:manualLayout>
          <c:xMode val="edge"/>
          <c:yMode val="edge"/>
          <c:x val="0.36043646229614706"/>
          <c:y val="1.7202427436510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777413305253523E-2"/>
          <c:y val="0.25142501620703001"/>
          <c:w val="0.90283519794195244"/>
          <c:h val="0.633191273467887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CRUCEROS!$B$8</c:f>
              <c:strCache>
                <c:ptCount val="1"/>
                <c:pt idx="0">
                  <c:v>REAL 2024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2.1840623827834062E-2"/>
                  <c:y val="1.7010574952075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6-4ED7-A173-B758343658FD}"/>
                </c:ext>
              </c:extLst>
            </c:dLbl>
            <c:dLbl>
              <c:idx val="5"/>
              <c:layout>
                <c:manualLayout>
                  <c:x val="-1.6987151866093092E-2"/>
                  <c:y val="6.80422998083016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6-4ED7-A173-B758343658FD}"/>
                </c:ext>
              </c:extLst>
            </c:dLbl>
            <c:dLbl>
              <c:idx val="10"/>
              <c:layout>
                <c:manualLayout>
                  <c:x val="-5.7305363831735862E-4"/>
                  <c:y val="1.750214038573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A-4BAA-8D3D-3F597C44A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90033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CRUCEROS!$C$8:$N$8</c:f>
              <c:numCache>
                <c:formatCode>0</c:formatCode>
                <c:ptCount val="12"/>
                <c:pt idx="0">
                  <c:v>30</c:v>
                </c:pt>
                <c:pt idx="1">
                  <c:v>13</c:v>
                </c:pt>
                <c:pt idx="2">
                  <c:v>15</c:v>
                </c:pt>
                <c:pt idx="3">
                  <c:v>23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16</c:v>
                </c:pt>
                <c:pt idx="10">
                  <c:v>19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A-4BAA-8D3D-3F597C44AEA1}"/>
            </c:ext>
          </c:extLst>
        </c:ser>
        <c:ser>
          <c:idx val="2"/>
          <c:order val="2"/>
          <c:tx>
            <c:strRef>
              <c:f>CRUCEROS!$B$9</c:f>
              <c:strCache>
                <c:ptCount val="1"/>
                <c:pt idx="0">
                  <c:v>REAL 2025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1.970443859287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A-4BAA-8D3D-3F597C44AEA1}"/>
                </c:ext>
              </c:extLst>
            </c:dLbl>
            <c:dLbl>
              <c:idx val="1"/>
              <c:layout>
                <c:manualLayout>
                  <c:x val="-1.9618107595023877E-17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A-4BAA-8D3D-3F597C44AEA1}"/>
                </c:ext>
              </c:extLst>
            </c:dLbl>
            <c:dLbl>
              <c:idx val="3"/>
              <c:layout>
                <c:manualLayout>
                  <c:x val="-3.9236215190047736E-17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A-4BAA-8D3D-3F597C44AEA1}"/>
                </c:ext>
              </c:extLst>
            </c:dLbl>
            <c:dLbl>
              <c:idx val="4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A-4BAA-8D3D-3F597C44AEA1}"/>
                </c:ext>
              </c:extLst>
            </c:dLbl>
            <c:dLbl>
              <c:idx val="5"/>
              <c:layout>
                <c:manualLayout>
                  <c:x val="2.1401819154628562E-3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A-4BAA-8D3D-3F597C44AEA1}"/>
                </c:ext>
              </c:extLst>
            </c:dLbl>
            <c:dLbl>
              <c:idx val="6"/>
              <c:layout>
                <c:manualLayout>
                  <c:x val="4.2803638309255824E-3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A-4BAA-8D3D-3F597C44AEA1}"/>
                </c:ext>
              </c:extLst>
            </c:dLbl>
            <c:dLbl>
              <c:idx val="7"/>
              <c:layout>
                <c:manualLayout>
                  <c:x val="7.8472430380095484E-17"/>
                  <c:y val="1.642036549406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A-4BAA-8D3D-3F597C44AEA1}"/>
                </c:ext>
              </c:extLst>
            </c:dLbl>
            <c:dLbl>
              <c:idx val="8"/>
              <c:layout>
                <c:manualLayout>
                  <c:x val="2.1401819154628562E-3"/>
                  <c:y val="1.970443859287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A-4BAA-8D3D-3F597C44AEA1}"/>
                </c:ext>
              </c:extLst>
            </c:dLbl>
            <c:dLbl>
              <c:idx val="9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A-4BAA-8D3D-3F597C44AEA1}"/>
                </c:ext>
              </c:extLst>
            </c:dLbl>
            <c:dLbl>
              <c:idx val="10"/>
              <c:layout>
                <c:manualLayout>
                  <c:x val="0"/>
                  <c:y val="9.8522192964379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A-4BAA-8D3D-3F597C44AEA1}"/>
                </c:ext>
              </c:extLst>
            </c:dLbl>
            <c:dLbl>
              <c:idx val="11"/>
              <c:layout>
                <c:manualLayout>
                  <c:x val="0"/>
                  <c:y val="1.3136292395250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A-4BAA-8D3D-3F597C44A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 i="1">
                    <a:solidFill>
                      <a:schemeClr val="tx1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CRUCEROS!$C$9:$N$9</c:f>
              <c:numCache>
                <c:formatCode>0</c:formatCode>
                <c:ptCount val="12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78A-4BAA-8D3D-3F597C44A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63680"/>
        <c:axId val="220467208"/>
      </c:barChart>
      <c:lineChart>
        <c:grouping val="standard"/>
        <c:varyColors val="0"/>
        <c:ser>
          <c:idx val="0"/>
          <c:order val="0"/>
          <c:tx>
            <c:strRef>
              <c:f>CRUCEROS!$B$7</c:f>
              <c:strCache>
                <c:ptCount val="1"/>
                <c:pt idx="0">
                  <c:v>Preliminar 2025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rgbClr val="00FF00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2089792288597378E-2"/>
                  <c:y val="1.704272092048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A-4BAA-8D3D-3F597C44AEA1}"/>
                </c:ext>
              </c:extLst>
            </c:dLbl>
            <c:dLbl>
              <c:idx val="1"/>
              <c:layout>
                <c:manualLayout>
                  <c:x val="-1.2841091492776889E-2"/>
                  <c:y val="1.895735068785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8A-4BAA-8D3D-3F597C44AEA1}"/>
                </c:ext>
              </c:extLst>
            </c:dLbl>
            <c:dLbl>
              <c:idx val="2"/>
              <c:layout>
                <c:manualLayout>
                  <c:x val="-1.7810904528576008E-2"/>
                  <c:y val="3.3156155470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A-4BAA-8D3D-3F597C44AEA1}"/>
                </c:ext>
              </c:extLst>
            </c:dLbl>
            <c:dLbl>
              <c:idx val="3"/>
              <c:layout>
                <c:manualLayout>
                  <c:x val="7.2534565223493161E-4"/>
                  <c:y val="1.7954862774218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A-4BAA-8D3D-3F597C44AEA1}"/>
                </c:ext>
              </c:extLst>
            </c:dLbl>
            <c:dLbl>
              <c:idx val="4"/>
              <c:layout>
                <c:manualLayout>
                  <c:x val="-2.4087743129805345E-3"/>
                  <c:y val="-1.3844464946428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A-4BAA-8D3D-3F597C44AEA1}"/>
                </c:ext>
              </c:extLst>
            </c:dLbl>
            <c:dLbl>
              <c:idx val="5"/>
              <c:layout>
                <c:manualLayout>
                  <c:x val="-6.4205457463884395E-3"/>
                  <c:y val="-2.2988511691688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8A-4BAA-8D3D-3F597C44AEA1}"/>
                </c:ext>
              </c:extLst>
            </c:dLbl>
            <c:dLbl>
              <c:idx val="6"/>
              <c:layout>
                <c:manualLayout>
                  <c:x val="-8.5607276618512567E-3"/>
                  <c:y val="-2.627258479050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8A-4BAA-8D3D-3F597C44AEA1}"/>
                </c:ext>
              </c:extLst>
            </c:dLbl>
            <c:dLbl>
              <c:idx val="7"/>
              <c:layout>
                <c:manualLayout>
                  <c:x val="-1.7121455323702701E-2"/>
                  <c:y val="-3.6124804086938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8A-4BAA-8D3D-3F597C44AEA1}"/>
                </c:ext>
              </c:extLst>
            </c:dLbl>
            <c:dLbl>
              <c:idx val="8"/>
              <c:layout>
                <c:manualLayout>
                  <c:x val="-7.7011606485844512E-3"/>
                  <c:y val="-5.2697957552320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8A-4BAA-8D3D-3F597C44AEA1}"/>
                </c:ext>
              </c:extLst>
            </c:dLbl>
            <c:dLbl>
              <c:idx val="9"/>
              <c:layout>
                <c:manualLayout>
                  <c:x val="-3.2102728731942205E-2"/>
                  <c:y val="-1.6420365494063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8A-4BAA-8D3D-3F597C44AEA1}"/>
                </c:ext>
              </c:extLst>
            </c:dLbl>
            <c:dLbl>
              <c:idx val="10"/>
              <c:layout>
                <c:manualLayout>
                  <c:x val="-2.140181915462849E-2"/>
                  <c:y val="3.2840730988126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8A-4BAA-8D3D-3F597C44AEA1}"/>
                </c:ext>
              </c:extLst>
            </c:dLbl>
            <c:dLbl>
              <c:idx val="11"/>
              <c:layout>
                <c:manualLayout>
                  <c:x val="-8.5607276618512567E-3"/>
                  <c:y val="-6.31911689595027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8A-4BAA-8D3D-3F597C44A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85C4D"/>
                    </a:solidFill>
                    <a:latin typeface="Montserrat" panose="00000500000000000000" pitchFamily="2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CRUCEROS!$C$5:$N$5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CRUCEROS!$C$7:$N$7</c:f>
              <c:numCache>
                <c:formatCode>0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21</c:v>
                </c:pt>
                <c:pt idx="3">
                  <c:v>26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17</c:v>
                </c:pt>
                <c:pt idx="10">
                  <c:v>13</c:v>
                </c:pt>
                <c:pt idx="11" formatCode="General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8A-4BAA-8D3D-3F597C44A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463680"/>
        <c:axId val="220467208"/>
      </c:lineChart>
      <c:catAx>
        <c:axId val="2204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Montserrat" panose="00000500000000000000" pitchFamily="2" charset="0"/>
                    <a:ea typeface="Calibri"/>
                    <a:cs typeface="Calibri"/>
                  </a:defRPr>
                </a:pPr>
                <a:r>
                  <a:rPr lang="es-ES">
                    <a:latin typeface="Montserrat" panose="00000500000000000000" pitchFamily="2" charset="0"/>
                  </a:rPr>
                  <a:t>Meses</a:t>
                </a:r>
              </a:p>
            </c:rich>
          </c:tx>
          <c:layout>
            <c:manualLayout>
              <c:xMode val="edge"/>
              <c:yMode val="edge"/>
              <c:x val="0.39839050955635885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endParaRPr lang="es-MX"/>
          </a:p>
        </c:txPr>
        <c:crossAx val="220467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467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Montserrat" panose="00000500000000000000" pitchFamily="2" charset="0"/>
                    <a:ea typeface="Calibri"/>
                    <a:cs typeface="Calibri"/>
                  </a:defRPr>
                </a:pPr>
                <a:r>
                  <a:rPr lang="es-ES">
                    <a:latin typeface="Montserrat" panose="00000500000000000000" pitchFamily="2" charset="0"/>
                  </a:rPr>
                  <a:t>Cruceros</a:t>
                </a:r>
              </a:p>
            </c:rich>
          </c:tx>
          <c:layout>
            <c:manualLayout>
              <c:xMode val="edge"/>
              <c:yMode val="edge"/>
              <c:x val="1.9163664168786584E-4"/>
              <c:y val="0.487266981911463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Montserrat" panose="00000500000000000000" pitchFamily="2" charset="0"/>
                <a:ea typeface="Calibri"/>
                <a:cs typeface="Calibri"/>
              </a:defRPr>
            </a:pPr>
            <a:endParaRPr lang="es-MX"/>
          </a:p>
        </c:txPr>
        <c:crossAx val="220463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9661783850052514E-2"/>
          <c:y val="0.16428559522473787"/>
          <c:w val="0.87063881059812143"/>
          <c:h val="6.47821434693295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Montserrat" panose="00000500000000000000" pitchFamily="2" charset="0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0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0.98425196850393659" l="0.74803149606300201" r="0.74803149606300201" t="0.98425196850393659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Análisis del Periodo </a:t>
            </a:r>
          </a:p>
        </c:rich>
      </c:tx>
      <c:layout>
        <c:manualLayout>
          <c:xMode val="edge"/>
          <c:yMode val="edge"/>
          <c:x val="0.35680996405639331"/>
          <c:y val="3.3882125103854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25"/>
          <c:w val="0.89336059981007487"/>
          <c:h val="0.61194093560616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PAX!$B$8</c:f>
              <c:strCache>
                <c:ptCount val="1"/>
                <c:pt idx="0">
                  <c:v>REAL 2024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3724514702716996E-3"/>
                  <c:y val="6.63155828043171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4-4106-B753-41575F592008}"/>
                </c:ext>
              </c:extLst>
            </c:dLbl>
            <c:dLbl>
              <c:idx val="1"/>
              <c:layout>
                <c:manualLayout>
                  <c:x val="1.3954085783786166E-3"/>
                  <c:y val="1.3263116560863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D4-4106-B753-41575F592008}"/>
                </c:ext>
              </c:extLst>
            </c:dLbl>
            <c:dLbl>
              <c:idx val="5"/>
              <c:layout>
                <c:manualLayout>
                  <c:x val="-5.1164390151814877E-17"/>
                  <c:y val="1.105259713405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4-4106-B753-41575F592008}"/>
                </c:ext>
              </c:extLst>
            </c:dLbl>
            <c:dLbl>
              <c:idx val="6"/>
              <c:layout>
                <c:manualLayout>
                  <c:x val="0"/>
                  <c:y val="1.989467484129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4-4106-B753-41575F592008}"/>
                </c:ext>
              </c:extLst>
            </c:dLbl>
            <c:dLbl>
              <c:idx val="8"/>
              <c:layout>
                <c:manualLayout>
                  <c:x val="-1.0232878030362975E-16"/>
                  <c:y val="1.10525971340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4-4106-B753-41575F592008}"/>
                </c:ext>
              </c:extLst>
            </c:dLbl>
            <c:dLbl>
              <c:idx val="10"/>
              <c:layout>
                <c:manualLayout>
                  <c:x val="1.3954085783786166E-3"/>
                  <c:y val="1.5473635987674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D4-4106-B753-41575F592008}"/>
                </c:ext>
              </c:extLst>
            </c:dLbl>
            <c:dLbl>
              <c:idx val="11"/>
              <c:layout>
                <c:manualLayout>
                  <c:x val="-1.0232878030362975E-16"/>
                  <c:y val="8.84207770724220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D4-4106-B753-41575F592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2449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PAX!$C$8:$N$8</c:f>
              <c:numCache>
                <c:formatCode>_-* #,##0_-;\-* #,##0_-;_-* "-"??_-;_-@_-</c:formatCode>
                <c:ptCount val="12"/>
                <c:pt idx="0">
                  <c:v>72889</c:v>
                </c:pt>
                <c:pt idx="1">
                  <c:v>49463</c:v>
                </c:pt>
                <c:pt idx="2">
                  <c:v>54924</c:v>
                </c:pt>
                <c:pt idx="3">
                  <c:v>61195</c:v>
                </c:pt>
                <c:pt idx="4">
                  <c:v>28573</c:v>
                </c:pt>
                <c:pt idx="5">
                  <c:v>18591</c:v>
                </c:pt>
                <c:pt idx="6">
                  <c:v>23636</c:v>
                </c:pt>
                <c:pt idx="7">
                  <c:v>18686</c:v>
                </c:pt>
                <c:pt idx="8">
                  <c:v>19432</c:v>
                </c:pt>
                <c:pt idx="9">
                  <c:v>55912</c:v>
                </c:pt>
                <c:pt idx="10">
                  <c:v>70396</c:v>
                </c:pt>
                <c:pt idx="11">
                  <c:v>74449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C-47B2-8EA0-50BB7BFBD853}"/>
            </c:ext>
          </c:extLst>
        </c:ser>
        <c:ser>
          <c:idx val="2"/>
          <c:order val="2"/>
          <c:tx>
            <c:strRef>
              <c:f>PAX!$B$9</c:f>
              <c:strCache>
                <c:ptCount val="1"/>
                <c:pt idx="0">
                  <c:v>REAL 2025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PAX!$C$9:$N$9</c:f>
              <c:numCache>
                <c:formatCode>_-* #,##0_-;\-* #,##0_-;_-* "-"??_-;_-@_-</c:formatCode>
                <c:ptCount val="12"/>
                <c:pt idx="0">
                  <c:v>64005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C-47B2-8EA0-50BB7BFBD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67600"/>
        <c:axId val="220464856"/>
      </c:barChart>
      <c:lineChart>
        <c:grouping val="standard"/>
        <c:varyColors val="0"/>
        <c:ser>
          <c:idx val="0"/>
          <c:order val="0"/>
          <c:tx>
            <c:strRef>
              <c:f>PAX!$B$7</c:f>
              <c:strCache>
                <c:ptCount val="1"/>
                <c:pt idx="0">
                  <c:v>Preliminar 2025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chemeClr val="accent4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7332154784306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C-47B2-8EA0-50BB7BFBD853}"/>
                </c:ext>
              </c:extLst>
            </c:dLbl>
            <c:dLbl>
              <c:idx val="1"/>
              <c:layout>
                <c:manualLayout>
                  <c:x val="-4.1160267949211987E-2"/>
                  <c:y val="-3.0165931683461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C-47B2-8EA0-50BB7BFBD853}"/>
                </c:ext>
              </c:extLst>
            </c:dLbl>
            <c:dLbl>
              <c:idx val="2"/>
              <c:layout>
                <c:manualLayout>
                  <c:x val="-2.6865350873289541E-2"/>
                  <c:y val="1.911333454940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C-47B2-8EA0-50BB7BFBD853}"/>
                </c:ext>
              </c:extLst>
            </c:dLbl>
            <c:dLbl>
              <c:idx val="3"/>
              <c:layout>
                <c:manualLayout>
                  <c:x val="6.977042891893083E-3"/>
                  <c:y val="-1.9894674841295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4-4106-B753-41575F592008}"/>
                </c:ext>
              </c:extLst>
            </c:dLbl>
            <c:dLbl>
              <c:idx val="5"/>
              <c:layout>
                <c:manualLayout>
                  <c:x val="2.7908171567572332E-3"/>
                  <c:y val="-6.63155828043171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4-4106-B753-41575F592008}"/>
                </c:ext>
              </c:extLst>
            </c:dLbl>
            <c:dLbl>
              <c:idx val="7"/>
              <c:layout>
                <c:manualLayout>
                  <c:x val="-1.0232878030362975E-16"/>
                  <c:y val="1.7684155414484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4-4106-B753-41575F592008}"/>
                </c:ext>
              </c:extLst>
            </c:dLbl>
            <c:dLbl>
              <c:idx val="9"/>
              <c:layout>
                <c:manualLayout>
                  <c:x val="-1.5481343991618902E-3"/>
                  <c:y val="2.8502472300625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C-47B2-8EA0-50BB7BFBD853}"/>
                </c:ext>
              </c:extLst>
            </c:dLbl>
            <c:dLbl>
              <c:idx val="10"/>
              <c:layout>
                <c:manualLayout>
                  <c:x val="-5.5835987283024153E-3"/>
                  <c:y val="-8.7760547764023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3C-47B2-8EA0-50BB7BFBD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PAX!$C$7:$N$7</c:f>
              <c:numCache>
                <c:formatCode>_-* #,##0_-;\-* #,##0_-;_-* "-"??_-;_-@_-</c:formatCode>
                <c:ptCount val="12"/>
                <c:pt idx="0">
                  <c:v>56724</c:v>
                </c:pt>
                <c:pt idx="1">
                  <c:v>46621</c:v>
                </c:pt>
                <c:pt idx="2">
                  <c:v>59022</c:v>
                </c:pt>
                <c:pt idx="3">
                  <c:v>67504</c:v>
                </c:pt>
                <c:pt idx="4">
                  <c:v>25273</c:v>
                </c:pt>
                <c:pt idx="5">
                  <c:v>16024</c:v>
                </c:pt>
                <c:pt idx="6">
                  <c:v>16530</c:v>
                </c:pt>
                <c:pt idx="7">
                  <c:v>16024</c:v>
                </c:pt>
                <c:pt idx="8">
                  <c:v>22130</c:v>
                </c:pt>
                <c:pt idx="9">
                  <c:v>46476</c:v>
                </c:pt>
                <c:pt idx="10">
                  <c:v>37768</c:v>
                </c:pt>
                <c:pt idx="11">
                  <c:v>43504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3C-47B2-8EA0-50BB7BFBD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467600"/>
        <c:axId val="220464856"/>
      </c:lineChart>
      <c:catAx>
        <c:axId val="22046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5329352391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20464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464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Pasajeros</a:t>
                </a:r>
              </a:p>
            </c:rich>
          </c:tx>
          <c:layout>
            <c:manualLayout>
              <c:xMode val="edge"/>
              <c:yMode val="edge"/>
              <c:x val="5.0301810865191424E-3"/>
              <c:y val="0.48726692745497335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22046760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56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0.17791113240576775"/>
          <c:y val="0.20191259269742737"/>
          <c:w val="0.74615548068893356"/>
          <c:h val="5.612237323149189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32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s-ES" sz="2400"/>
              <a:t>Análisis del Periodo </a:t>
            </a:r>
          </a:p>
        </c:rich>
      </c:tx>
      <c:layout>
        <c:manualLayout>
          <c:xMode val="edge"/>
          <c:yMode val="edge"/>
          <c:x val="2.7261462205700211E-2"/>
          <c:y val="2.0361990950226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90139783016802E-2"/>
          <c:y val="0.29411806176031441"/>
          <c:w val="0.89219438820764208"/>
          <c:h val="0.5904983898852432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EmbTuristicas!$B$9</c:f>
              <c:strCache>
                <c:ptCount val="1"/>
                <c:pt idx="0">
                  <c:v>REAL 2024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B38E5D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4754658180031693E-3"/>
                  <c:y val="4.319575409969292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8C-4A90-BEA4-C6D87AB39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EmbTuristicas!$C$9:$N$9</c:f>
              <c:numCache>
                <c:formatCode>_-* #,##0_-;\-* #,##0_-;_-* "-"??_-;_-@_-</c:formatCode>
                <c:ptCount val="12"/>
                <c:pt idx="0">
                  <c:v>3483</c:v>
                </c:pt>
                <c:pt idx="1">
                  <c:v>3031</c:v>
                </c:pt>
                <c:pt idx="2">
                  <c:v>3426</c:v>
                </c:pt>
                <c:pt idx="3">
                  <c:v>2844</c:v>
                </c:pt>
                <c:pt idx="4">
                  <c:v>2328</c:v>
                </c:pt>
                <c:pt idx="5">
                  <c:v>2456</c:v>
                </c:pt>
                <c:pt idx="6">
                  <c:v>3042</c:v>
                </c:pt>
                <c:pt idx="7">
                  <c:v>2841</c:v>
                </c:pt>
                <c:pt idx="8">
                  <c:v>2475</c:v>
                </c:pt>
                <c:pt idx="9">
                  <c:v>2821</c:v>
                </c:pt>
                <c:pt idx="10">
                  <c:v>2868</c:v>
                </c:pt>
                <c:pt idx="11">
                  <c:v>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1-4D09-84D8-9818751E0DAE}"/>
            </c:ext>
          </c:extLst>
        </c:ser>
        <c:ser>
          <c:idx val="0"/>
          <c:order val="2"/>
          <c:tx>
            <c:strRef>
              <c:f>EmbTuristicas!$B$10</c:f>
              <c:strCache>
                <c:ptCount val="1"/>
                <c:pt idx="0">
                  <c:v>REAL 2025</c:v>
                </c:pt>
              </c:strCache>
            </c:strRef>
          </c:tx>
          <c:spPr>
            <a:solidFill>
              <a:srgbClr val="9D244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EmbTuristicas!$C$10:$N$10</c:f>
              <c:numCache>
                <c:formatCode>_-* #,##0_-;\-* #,##0_-;_-* "-"??_-;_-@_-</c:formatCode>
                <c:ptCount val="12"/>
                <c:pt idx="0">
                  <c:v>3461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1-4D09-84D8-9818751E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580992"/>
        <c:axId val="512580600"/>
      </c:barChart>
      <c:lineChart>
        <c:grouping val="stacked"/>
        <c:varyColors val="0"/>
        <c:ser>
          <c:idx val="1"/>
          <c:order val="0"/>
          <c:tx>
            <c:strRef>
              <c:f>EmbTuristicas!$B$8</c:f>
              <c:strCache>
                <c:ptCount val="1"/>
                <c:pt idx="0">
                  <c:v>Preliminar 2025</c:v>
                </c:pt>
              </c:strCache>
            </c:strRef>
          </c:tx>
          <c:spPr>
            <a:ln w="19050">
              <a:solidFill>
                <a:srgbClr val="285C4D"/>
              </a:solidFill>
              <a:prstDash val="solid"/>
            </a:ln>
          </c:spPr>
          <c:marker>
            <c:spPr>
              <a:solidFill>
                <a:srgbClr val="9D2449"/>
              </a:solidFill>
              <a:ln w="19050">
                <a:solidFill>
                  <a:srgbClr val="285C4D"/>
                </a:solidFill>
              </a:ln>
            </c:spPr>
          </c:marker>
          <c:dLbls>
            <c:dLbl>
              <c:idx val="1"/>
              <c:layout>
                <c:manualLayout>
                  <c:x val="0"/>
                  <c:y val="4.7944143979463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u="none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1-4D09-84D8-9818751E0DAE}"/>
                </c:ext>
              </c:extLst>
            </c:dLbl>
            <c:dLbl>
              <c:idx val="6"/>
              <c:layout>
                <c:manualLayout>
                  <c:x val="-1.9204930792662969E-2"/>
                  <c:y val="5.791314823111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1-4D09-84D8-9818751E0DAE}"/>
                </c:ext>
              </c:extLst>
            </c:dLbl>
            <c:dLbl>
              <c:idx val="7"/>
              <c:layout>
                <c:manualLayout>
                  <c:x val="-9.8522619340358723E-3"/>
                  <c:y val="4.5367423612438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1-4D09-84D8-9818751E0DAE}"/>
                </c:ext>
              </c:extLst>
            </c:dLbl>
            <c:dLbl>
              <c:idx val="8"/>
              <c:layout>
                <c:manualLayout>
                  <c:x val="-1.2988331211650345E-2"/>
                  <c:y val="1.0093503995676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1-4D09-84D8-9818751E0DAE}"/>
                </c:ext>
              </c:extLst>
            </c:dLbl>
            <c:dLbl>
              <c:idx val="9"/>
              <c:layout>
                <c:manualLayout>
                  <c:x val="-1.6235414014562782E-2"/>
                  <c:y val="1.5140255993514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1-4D09-84D8-9818751E0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EmbTuristicas!$C$6:$N$6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EmbTuristicas!$C$8:$N$8</c:f>
              <c:numCache>
                <c:formatCode>_-* #,##0_-;\-* #,##0_-;_-* "-"??_-;_-@_-</c:formatCode>
                <c:ptCount val="12"/>
                <c:pt idx="0">
                  <c:v>3350</c:v>
                </c:pt>
                <c:pt idx="1">
                  <c:v>2980</c:v>
                </c:pt>
                <c:pt idx="2">
                  <c:v>3380</c:v>
                </c:pt>
                <c:pt idx="3">
                  <c:v>2765</c:v>
                </c:pt>
                <c:pt idx="4">
                  <c:v>2156</c:v>
                </c:pt>
                <c:pt idx="5">
                  <c:v>2342</c:v>
                </c:pt>
                <c:pt idx="6">
                  <c:v>2985</c:v>
                </c:pt>
                <c:pt idx="7">
                  <c:v>2745</c:v>
                </c:pt>
                <c:pt idx="8">
                  <c:v>2230</c:v>
                </c:pt>
                <c:pt idx="9">
                  <c:v>2670</c:v>
                </c:pt>
                <c:pt idx="10">
                  <c:v>2780</c:v>
                </c:pt>
                <c:pt idx="11">
                  <c:v>3190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01-4D09-84D8-9818751E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580992"/>
        <c:axId val="512580600"/>
      </c:lineChart>
      <c:catAx>
        <c:axId val="5125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9151065109"/>
              <c:y val="0.943973587012030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51258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580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Recorridos</a:t>
                </a:r>
              </a:p>
            </c:rich>
          </c:tx>
          <c:layout>
            <c:manualLayout>
              <c:xMode val="edge"/>
              <c:yMode val="edge"/>
              <c:x val="5.0301333151200134E-3"/>
              <c:y val="0.4872668970677399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5125809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5163038103898517"/>
          <c:y val="0.10669635303651416"/>
          <c:w val="0.54358227082895383"/>
          <c:h val="5.131140208879705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/>
            </a:pPr>
            <a:r>
              <a:rPr lang="es-ES" sz="2000" b="1"/>
              <a:t>Análisis del Periodo </a:t>
            </a:r>
          </a:p>
        </c:rich>
      </c:tx>
      <c:layout>
        <c:manualLayout>
          <c:xMode val="edge"/>
          <c:yMode val="edge"/>
          <c:x val="3.4778237361005528E-2"/>
          <c:y val="2.44624131354120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64"/>
          <c:w val="0.8933605998100741"/>
          <c:h val="0.6119409356061710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'PAX (EMBTUR)'!$B$9</c:f>
              <c:strCache>
                <c:ptCount val="1"/>
                <c:pt idx="0">
                  <c:v>REAL 2024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9174223178920489E-3"/>
                  <c:y val="3.149043294949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9-4715-98F4-30C6B6800BD0}"/>
                </c:ext>
              </c:extLst>
            </c:dLbl>
            <c:dLbl>
              <c:idx val="1"/>
              <c:layout>
                <c:manualLayout>
                  <c:x val="-2.2402644089362204E-3"/>
                  <c:y val="2.581223677198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9-4715-98F4-30C6B6800BD0}"/>
                </c:ext>
              </c:extLst>
            </c:dLbl>
            <c:dLbl>
              <c:idx val="2"/>
              <c:layout>
                <c:manualLayout>
                  <c:x val="-8.3009067814704338E-3"/>
                  <c:y val="1.1451066527089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9-4715-98F4-30C6B6800BD0}"/>
                </c:ext>
              </c:extLst>
            </c:dLbl>
            <c:dLbl>
              <c:idx val="4"/>
              <c:layout>
                <c:manualLayout>
                  <c:x val="-1.5218329099362507E-2"/>
                  <c:y val="1.1451066527089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9-4715-98F4-30C6B6800BD0}"/>
                </c:ext>
              </c:extLst>
            </c:dLbl>
            <c:dLbl>
              <c:idx val="5"/>
              <c:layout>
                <c:manualLayout>
                  <c:x val="-1.5218329099362507E-2"/>
                  <c:y val="8.5882998953173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9-4715-98F4-30C6B6800BD0}"/>
                </c:ext>
              </c:extLst>
            </c:dLbl>
            <c:dLbl>
              <c:idx val="8"/>
              <c:layout>
                <c:manualLayout>
                  <c:x val="-1.5218329099362507E-2"/>
                  <c:y val="-8.588299895317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9-4715-98F4-30C6B6800BD0}"/>
                </c:ext>
              </c:extLst>
            </c:dLbl>
            <c:dLbl>
              <c:idx val="9"/>
              <c:layout>
                <c:manualLayout>
                  <c:x val="-2.3519235880833069E-2"/>
                  <c:y val="5.72553326354494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9-4715-98F4-30C6B6800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D2449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(EMBTUR)'!$C$9:$N$9</c:f>
              <c:numCache>
                <c:formatCode>_-* #,##0_-;\-* #,##0_-;_-* "-"??_-;_-@_-</c:formatCode>
                <c:ptCount val="12"/>
                <c:pt idx="0">
                  <c:v>53871</c:v>
                </c:pt>
                <c:pt idx="1">
                  <c:v>44627</c:v>
                </c:pt>
                <c:pt idx="2">
                  <c:v>59013</c:v>
                </c:pt>
                <c:pt idx="3">
                  <c:v>43446</c:v>
                </c:pt>
                <c:pt idx="4">
                  <c:v>35476</c:v>
                </c:pt>
                <c:pt idx="5">
                  <c:v>38151</c:v>
                </c:pt>
                <c:pt idx="6">
                  <c:v>52949</c:v>
                </c:pt>
                <c:pt idx="7">
                  <c:v>42393</c:v>
                </c:pt>
                <c:pt idx="8">
                  <c:v>25186</c:v>
                </c:pt>
                <c:pt idx="9">
                  <c:v>33955</c:v>
                </c:pt>
                <c:pt idx="10">
                  <c:v>43281</c:v>
                </c:pt>
                <c:pt idx="11">
                  <c:v>62383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29-4715-98F4-30C6B6800BD0}"/>
            </c:ext>
          </c:extLst>
        </c:ser>
        <c:ser>
          <c:idx val="2"/>
          <c:order val="2"/>
          <c:tx>
            <c:strRef>
              <c:f>'PAX (EMBTUR)'!$B$10</c:f>
              <c:strCache>
                <c:ptCount val="1"/>
                <c:pt idx="0">
                  <c:v>Real 2025</c:v>
                </c:pt>
              </c:strCache>
            </c:strRef>
          </c:tx>
          <c:spPr>
            <a:solidFill>
              <a:srgbClr val="B38E5D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068963599764228E-2"/>
                  <c:y val="8.767222902059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9-4715-98F4-30C6B6800BD0}"/>
                </c:ext>
              </c:extLst>
            </c:dLbl>
            <c:dLbl>
              <c:idx val="1"/>
              <c:layout>
                <c:manualLayout>
                  <c:x val="1.3431947425588757E-2"/>
                  <c:y val="1.524692088436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9-4715-98F4-30C6B6800BD0}"/>
                </c:ext>
              </c:extLst>
            </c:dLbl>
            <c:dLbl>
              <c:idx val="2"/>
              <c:layout>
                <c:manualLayout>
                  <c:x val="5.9938647366150604E-3"/>
                  <c:y val="1.0433770006681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9-4715-98F4-30C6B6800BD0}"/>
                </c:ext>
              </c:extLst>
            </c:dLbl>
            <c:dLbl>
              <c:idx val="3"/>
              <c:layout>
                <c:manualLayout>
                  <c:x val="5.533937854313639E-3"/>
                  <c:y val="-5.24834486225515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9-4715-98F4-30C6B6800BD0}"/>
                </c:ext>
              </c:extLst>
            </c:dLbl>
            <c:dLbl>
              <c:idx val="4"/>
              <c:layout>
                <c:manualLayout>
                  <c:x val="4.3469735460340327E-3"/>
                  <c:y val="4.75557382917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9-4715-98F4-30C6B6800BD0}"/>
                </c:ext>
              </c:extLst>
            </c:dLbl>
            <c:dLbl>
              <c:idx val="5"/>
              <c:layout>
                <c:manualLayout>
                  <c:x val="2.3540227839748507E-2"/>
                  <c:y val="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9-4715-98F4-30C6B6800BD0}"/>
                </c:ext>
              </c:extLst>
            </c:dLbl>
            <c:dLbl>
              <c:idx val="6"/>
              <c:layout>
                <c:manualLayout>
                  <c:x val="2.50114920797328E-2"/>
                  <c:y val="9.5110710364670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29-4715-98F4-30C6B6800BD0}"/>
                </c:ext>
              </c:extLst>
            </c:dLbl>
            <c:dLbl>
              <c:idx val="7"/>
              <c:layout>
                <c:manualLayout>
                  <c:x val="2.6482724963288538E-2"/>
                  <c:y val="1.382874073432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29-4715-98F4-30C6B6800BD0}"/>
                </c:ext>
              </c:extLst>
            </c:dLbl>
            <c:dLbl>
              <c:idx val="8"/>
              <c:layout>
                <c:manualLayout>
                  <c:x val="1.4712642399842818E-2"/>
                  <c:y val="1.9021954847126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29-4715-98F4-30C6B6800BD0}"/>
                </c:ext>
              </c:extLst>
            </c:dLbl>
            <c:dLbl>
              <c:idx val="9"/>
              <c:layout>
                <c:manualLayout>
                  <c:x val="1.0298849679889973E-2"/>
                  <c:y val="-1.426660655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29-4715-98F4-30C6B6800BD0}"/>
                </c:ext>
              </c:extLst>
            </c:dLbl>
            <c:dLbl>
              <c:idx val="10"/>
              <c:layout>
                <c:manualLayout>
                  <c:x val="2.7953904712123463E-2"/>
                  <c:y val="7.13330327735032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29-4715-98F4-30C6B6800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85C4D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(EMBTUR)'!$C$10:$N$10</c:f>
              <c:numCache>
                <c:formatCode>_-* #,##0_-;\-* #,##0_-;_-* "-"??_-;_-@_-</c:formatCode>
                <c:ptCount val="12"/>
                <c:pt idx="0">
                  <c:v>58816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529-4715-98F4-30C6B680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586480"/>
        <c:axId val="512583736"/>
      </c:barChart>
      <c:lineChart>
        <c:grouping val="standard"/>
        <c:varyColors val="0"/>
        <c:ser>
          <c:idx val="0"/>
          <c:order val="0"/>
          <c:tx>
            <c:strRef>
              <c:f>'PAX (EMBTUR)'!$B$8</c:f>
              <c:strCache>
                <c:ptCount val="1"/>
                <c:pt idx="0">
                  <c:v>Preliminar 2025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rgbClr val="008000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'PAX (EMBTUR)'!$C$6:$N$6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'PAX (EMBTUR)'!$C$8:$N$8</c:f>
              <c:numCache>
                <c:formatCode>_-* #,##0_-;\-* #,##0_-;_-* "-"??_-;_-@_-</c:formatCode>
                <c:ptCount val="12"/>
                <c:pt idx="0">
                  <c:v>53135</c:v>
                </c:pt>
                <c:pt idx="1">
                  <c:v>46550</c:v>
                </c:pt>
                <c:pt idx="2">
                  <c:v>47354</c:v>
                </c:pt>
                <c:pt idx="3">
                  <c:v>50144</c:v>
                </c:pt>
                <c:pt idx="4">
                  <c:v>37684</c:v>
                </c:pt>
                <c:pt idx="5">
                  <c:v>43218</c:v>
                </c:pt>
                <c:pt idx="6">
                  <c:v>54573</c:v>
                </c:pt>
                <c:pt idx="7">
                  <c:v>43626</c:v>
                </c:pt>
                <c:pt idx="8">
                  <c:v>27450</c:v>
                </c:pt>
                <c:pt idx="9">
                  <c:v>24640</c:v>
                </c:pt>
                <c:pt idx="10">
                  <c:v>35335</c:v>
                </c:pt>
                <c:pt idx="11">
                  <c:v>50876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29-4715-98F4-30C6B6800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586480"/>
        <c:axId val="512583736"/>
      </c:lineChart>
      <c:catAx>
        <c:axId val="51258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2327049768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512583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2583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Visitantes</a:t>
                </a:r>
              </a:p>
            </c:rich>
          </c:tx>
          <c:layout>
            <c:manualLayout>
              <c:xMode val="edge"/>
              <c:yMode val="edge"/>
              <c:x val="5.0301381039028793E-3"/>
              <c:y val="0.48726692745497374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51258648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23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t"/>
      <c:layout>
        <c:manualLayout>
          <c:xMode val="edge"/>
          <c:yMode val="edge"/>
          <c:x val="0.40529069613948276"/>
          <c:y val="3.8379530916844352E-2"/>
          <c:w val="0.55824857975672715"/>
          <c:h val="0.18123689762660294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/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MOVIMIENTO</a:t>
            </a:r>
            <a:r>
              <a:rPr lang="es-MX" b="1" baseline="0">
                <a:latin typeface="Montserrat" panose="00000500000000000000" pitchFamily="2" charset="0"/>
              </a:rPr>
              <a:t> ANUAL DE PASAJEROS EN MUELLE LOS PEINES</a:t>
            </a:r>
            <a:endParaRPr lang="es-MX" b="1">
              <a:latin typeface="Montserrat" panose="000005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9D244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85C4D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('Muelle Los Peines'!$B$8,'Muelle Los Peines'!$B$9:$B$21)</c:f>
              <c:numCache>
                <c:formatCode>General</c:formatCode>
                <c:ptCount val="14"/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</c:numCache>
            </c:numRef>
          </c:cat>
          <c:val>
            <c:numRef>
              <c:f>('Muelle Los Peines'!$P$8,'Muelle Los Peines'!$P$9:$P$21)</c:f>
              <c:numCache>
                <c:formatCode>_-* #,##0_-;\-* #,##0_-;_-* "-"??_-;_-@_-</c:formatCode>
                <c:ptCount val="14"/>
                <c:pt idx="1">
                  <c:v>17113</c:v>
                </c:pt>
                <c:pt idx="2">
                  <c:v>21479</c:v>
                </c:pt>
                <c:pt idx="3">
                  <c:v>22066</c:v>
                </c:pt>
                <c:pt idx="4">
                  <c:v>23045</c:v>
                </c:pt>
                <c:pt idx="5">
                  <c:v>25011</c:v>
                </c:pt>
                <c:pt idx="6">
                  <c:v>24400</c:v>
                </c:pt>
                <c:pt idx="7">
                  <c:v>26211</c:v>
                </c:pt>
                <c:pt idx="8">
                  <c:v>19323</c:v>
                </c:pt>
                <c:pt idx="9">
                  <c:v>29742</c:v>
                </c:pt>
                <c:pt idx="10">
                  <c:v>36429</c:v>
                </c:pt>
                <c:pt idx="11">
                  <c:v>36687</c:v>
                </c:pt>
                <c:pt idx="12">
                  <c:v>36232</c:v>
                </c:pt>
                <c:pt idx="13">
                  <c:v>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6-45DA-BDED-EAB489FBE6AC}"/>
            </c:ext>
          </c:extLst>
        </c:ser>
        <c:ser>
          <c:idx val="0"/>
          <c:order val="1"/>
          <c:tx>
            <c:v>2022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0DBF-428D-ABA0-E76CDDA7D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2584520"/>
        <c:axId val="512584128"/>
        <c:extLst/>
      </c:barChart>
      <c:catAx>
        <c:axId val="51258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128"/>
        <c:crosses val="autoZero"/>
        <c:auto val="1"/>
        <c:lblAlgn val="ctr"/>
        <c:lblOffset val="100"/>
        <c:noMultiLvlLbl val="0"/>
      </c:catAx>
      <c:valAx>
        <c:axId val="51258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512584520"/>
        <c:crosses val="autoZero"/>
        <c:crossBetween val="between"/>
      </c:valAx>
      <c:spPr>
        <a:blipFill dpi="0" rotWithShape="1">
          <a:blip xmlns:r="http://schemas.openxmlformats.org/officeDocument/2006/relationships" r:embed="rId3" cstate="print">
            <a:alphaModFix amt="48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1658</xdr:colOff>
      <xdr:row>10</xdr:row>
      <xdr:rowOff>94836</xdr:rowOff>
    </xdr:from>
    <xdr:to>
      <xdr:col>10</xdr:col>
      <xdr:colOff>405850</xdr:colOff>
      <xdr:row>29</xdr:row>
      <xdr:rowOff>17808</xdr:rowOff>
    </xdr:to>
    <xdr:graphicFrame macro="">
      <xdr:nvGraphicFramePr>
        <xdr:cNvPr id="10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209550</xdr:rowOff>
    </xdr:from>
    <xdr:to>
      <xdr:col>11</xdr:col>
      <xdr:colOff>290041</xdr:colOff>
      <xdr:row>2</xdr:row>
      <xdr:rowOff>70636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09550"/>
          <a:ext cx="5604991" cy="8326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34</xdr:row>
      <xdr:rowOff>114300</xdr:rowOff>
    </xdr:from>
    <xdr:to>
      <xdr:col>10</xdr:col>
      <xdr:colOff>609600</xdr:colOff>
      <xdr:row>37</xdr:row>
      <xdr:rowOff>0</xdr:rowOff>
    </xdr:to>
    <xdr:sp macro="" textlink="">
      <xdr:nvSpPr>
        <xdr:cNvPr id="30864" name="2 Rectángulo"/>
        <xdr:cNvSpPr>
          <a:spLocks noChangeArrowheads="1"/>
        </xdr:cNvSpPr>
      </xdr:nvSpPr>
      <xdr:spPr bwMode="auto">
        <a:xfrm>
          <a:off x="6305550" y="6419850"/>
          <a:ext cx="2085975" cy="371475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297657</xdr:colOff>
      <xdr:row>10</xdr:row>
      <xdr:rowOff>57150</xdr:rowOff>
    </xdr:from>
    <xdr:to>
      <xdr:col>10</xdr:col>
      <xdr:colOff>523875</xdr:colOff>
      <xdr:row>38</xdr:row>
      <xdr:rowOff>76200</xdr:rowOff>
    </xdr:to>
    <xdr:graphicFrame macro="">
      <xdr:nvGraphicFramePr>
        <xdr:cNvPr id="308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619125</xdr:colOff>
      <xdr:row>1</xdr:row>
      <xdr:rowOff>178594</xdr:rowOff>
    </xdr:from>
    <xdr:to>
      <xdr:col>4</xdr:col>
      <xdr:colOff>92869</xdr:colOff>
      <xdr:row>4</xdr:row>
      <xdr:rowOff>283369</xdr:rowOff>
    </xdr:to>
    <xdr:cxnSp macro="">
      <xdr:nvCxnSpPr>
        <xdr:cNvPr id="10" name="9 Conector recto"/>
        <xdr:cNvCxnSpPr/>
      </xdr:nvCxnSpPr>
      <xdr:spPr bwMode="auto">
        <a:xfrm>
          <a:off x="2476500" y="797719"/>
          <a:ext cx="914400" cy="914400"/>
        </a:xfrm>
        <a:prstGeom prst="line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739589</xdr:colOff>
      <xdr:row>0</xdr:row>
      <xdr:rowOff>280147</xdr:rowOff>
    </xdr:from>
    <xdr:to>
      <xdr:col>6</xdr:col>
      <xdr:colOff>259786</xdr:colOff>
      <xdr:row>1</xdr:row>
      <xdr:rowOff>496459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9" y="280147"/>
          <a:ext cx="5604991" cy="8326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54428</xdr:colOff>
      <xdr:row>12</xdr:row>
      <xdr:rowOff>158184</xdr:rowOff>
    </xdr:from>
    <xdr:to>
      <xdr:col>10</xdr:col>
      <xdr:colOff>571499</xdr:colOff>
      <xdr:row>41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219075</xdr:colOff>
      <xdr:row>26</xdr:row>
      <xdr:rowOff>38100</xdr:rowOff>
    </xdr:from>
    <xdr:to>
      <xdr:col>8</xdr:col>
      <xdr:colOff>190500</xdr:colOff>
      <xdr:row>31</xdr:row>
      <xdr:rowOff>142875</xdr:rowOff>
    </xdr:to>
    <xdr:sp macro="" textlink="">
      <xdr:nvSpPr>
        <xdr:cNvPr id="3" name="2 Rectángulo"/>
        <xdr:cNvSpPr>
          <a:spLocks noChangeArrowheads="1"/>
        </xdr:cNvSpPr>
      </xdr:nvSpPr>
      <xdr:spPr bwMode="auto">
        <a:xfrm>
          <a:off x="4029075" y="4410075"/>
          <a:ext cx="149542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342900</xdr:colOff>
      <xdr:row>27</xdr:row>
      <xdr:rowOff>133350</xdr:rowOff>
    </xdr:from>
    <xdr:to>
      <xdr:col>1</xdr:col>
      <xdr:colOff>1257300</xdr:colOff>
      <xdr:row>33</xdr:row>
      <xdr:rowOff>76200</xdr:rowOff>
    </xdr:to>
    <xdr:sp macro="" textlink="">
      <xdr:nvSpPr>
        <xdr:cNvPr id="4" name="3 Rectángulo"/>
        <xdr:cNvSpPr>
          <a:spLocks noChangeArrowheads="1"/>
        </xdr:cNvSpPr>
      </xdr:nvSpPr>
      <xdr:spPr bwMode="auto">
        <a:xfrm>
          <a:off x="342900" y="4667250"/>
          <a:ext cx="4191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11</xdr:col>
      <xdr:colOff>0</xdr:colOff>
      <xdr:row>24</xdr:row>
      <xdr:rowOff>95250</xdr:rowOff>
    </xdr:from>
    <xdr:to>
      <xdr:col>15</xdr:col>
      <xdr:colOff>642937</xdr:colOff>
      <xdr:row>29</xdr:row>
      <xdr:rowOff>107156</xdr:rowOff>
    </xdr:to>
    <xdr:sp macro="" textlink="">
      <xdr:nvSpPr>
        <xdr:cNvPr id="5" name="CuadroTexto 4"/>
        <xdr:cNvSpPr txBox="1"/>
      </xdr:nvSpPr>
      <xdr:spPr>
        <a:xfrm>
          <a:off x="8465344" y="6036469"/>
          <a:ext cx="3536156" cy="904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>
              <a:latin typeface="Montserrat" panose="00000500000000000000" pitchFamily="2" charset="0"/>
            </a:rPr>
            <a:t>Los Recorridos consideran atraques y desatraques desde los muelles de la terminal marítima a cargo de ASIPONA Puerto Vallarta.</a:t>
          </a:r>
        </a:p>
      </xdr:txBody>
    </xdr:sp>
    <xdr:clientData/>
  </xdr:twoCellAnchor>
  <xdr:twoCellAnchor>
    <xdr:from>
      <xdr:col>6</xdr:col>
      <xdr:colOff>219075</xdr:colOff>
      <xdr:row>26</xdr:row>
      <xdr:rowOff>38100</xdr:rowOff>
    </xdr:from>
    <xdr:to>
      <xdr:col>8</xdr:col>
      <xdr:colOff>190500</xdr:colOff>
      <xdr:row>31</xdr:row>
      <xdr:rowOff>142875</xdr:rowOff>
    </xdr:to>
    <xdr:sp macro="" textlink="">
      <xdr:nvSpPr>
        <xdr:cNvPr id="9" name="2 Rectángulo"/>
        <xdr:cNvSpPr>
          <a:spLocks noChangeArrowheads="1"/>
        </xdr:cNvSpPr>
      </xdr:nvSpPr>
      <xdr:spPr bwMode="auto">
        <a:xfrm>
          <a:off x="5257800" y="6362700"/>
          <a:ext cx="1323975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342900</xdr:colOff>
      <xdr:row>27</xdr:row>
      <xdr:rowOff>133350</xdr:rowOff>
    </xdr:from>
    <xdr:to>
      <xdr:col>1</xdr:col>
      <xdr:colOff>1257300</xdr:colOff>
      <xdr:row>33</xdr:row>
      <xdr:rowOff>76200</xdr:rowOff>
    </xdr:to>
    <xdr:sp macro="" textlink="">
      <xdr:nvSpPr>
        <xdr:cNvPr id="10" name="3 Rectángulo"/>
        <xdr:cNvSpPr>
          <a:spLocks noChangeArrowheads="1"/>
        </xdr:cNvSpPr>
      </xdr:nvSpPr>
      <xdr:spPr bwMode="auto">
        <a:xfrm>
          <a:off x="676275" y="6619875"/>
          <a:ext cx="914400" cy="9144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11</xdr:col>
      <xdr:colOff>0</xdr:colOff>
      <xdr:row>24</xdr:row>
      <xdr:rowOff>95250</xdr:rowOff>
    </xdr:from>
    <xdr:to>
      <xdr:col>15</xdr:col>
      <xdr:colOff>642937</xdr:colOff>
      <xdr:row>29</xdr:row>
      <xdr:rowOff>107156</xdr:rowOff>
    </xdr:to>
    <xdr:sp macro="" textlink="">
      <xdr:nvSpPr>
        <xdr:cNvPr id="11" name="CuadroTexto 10"/>
        <xdr:cNvSpPr txBox="1"/>
      </xdr:nvSpPr>
      <xdr:spPr>
        <a:xfrm>
          <a:off x="8467725" y="6029325"/>
          <a:ext cx="3795712" cy="8882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200">
              <a:latin typeface="Montserrat" panose="00000500000000000000" pitchFamily="2" charset="0"/>
            </a:rPr>
            <a:t>Los Recorridos consideran atraques y desatraques desde los muelles de la terminal marítima a cargo de ASIPONA Puerto Vallarta.</a:t>
          </a:r>
        </a:p>
      </xdr:txBody>
    </xdr:sp>
    <xdr:clientData/>
  </xdr:twoCellAnchor>
  <xdr:twoCellAnchor editAs="oneCell">
    <xdr:from>
      <xdr:col>0</xdr:col>
      <xdr:colOff>250031</xdr:colOff>
      <xdr:row>0</xdr:row>
      <xdr:rowOff>11905</xdr:rowOff>
    </xdr:from>
    <xdr:to>
      <xdr:col>7</xdr:col>
      <xdr:colOff>56678</xdr:colOff>
      <xdr:row>1</xdr:row>
      <xdr:rowOff>225416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" y="11905"/>
          <a:ext cx="5604991" cy="832636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0.45105</cdr:x>
      <cdr:y>0.58824</cdr:y>
    </cdr:from>
    <cdr:to>
      <cdr:x>0.57001</cdr:x>
      <cdr:y>0.80543</cdr:y>
    </cdr:to>
    <cdr:sp macro="" textlink="">
      <cdr:nvSpPr>
        <cdr:cNvPr id="2" name="1 Rectángulo"/>
        <cdr:cNvSpPr/>
      </cdr:nvSpPr>
      <cdr:spPr bwMode="auto">
        <a:xfrm xmlns:a="http://schemas.openxmlformats.org/drawingml/2006/main">
          <a:off x="3467100" y="2476500"/>
          <a:ext cx="914400" cy="914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23811</xdr:colOff>
      <xdr:row>11</xdr:row>
      <xdr:rowOff>111919</xdr:rowOff>
    </xdr:from>
    <xdr:to>
      <xdr:col>10</xdr:col>
      <xdr:colOff>476250</xdr:colOff>
      <xdr:row>33</xdr:row>
      <xdr:rowOff>166687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22412</xdr:colOff>
      <xdr:row>0</xdr:row>
      <xdr:rowOff>246530</xdr:rowOff>
    </xdr:from>
    <xdr:to>
      <xdr:col>6</xdr:col>
      <xdr:colOff>349432</xdr:colOff>
      <xdr:row>1</xdr:row>
      <xdr:rowOff>462842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246530"/>
          <a:ext cx="5594345" cy="8354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453277</xdr:colOff>
      <xdr:row>21</xdr:row>
      <xdr:rowOff>97771</xdr:rowOff>
    </xdr:from>
    <xdr:to>
      <xdr:col>12</xdr:col>
      <xdr:colOff>243728</xdr:colOff>
      <xdr:row>45</xdr:row>
      <xdr:rowOff>35859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235323</xdr:colOff>
      <xdr:row>0</xdr:row>
      <xdr:rowOff>313766</xdr:rowOff>
    </xdr:from>
    <xdr:to>
      <xdr:col>4</xdr:col>
      <xdr:colOff>627529</xdr:colOff>
      <xdr:row>2</xdr:row>
      <xdr:rowOff>59979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323" y="313766"/>
          <a:ext cx="3966882" cy="9004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showGridLines="0" zoomScaleNormal="100" workbookViewId="0">
      <selection activeCell="S5" sqref="S5"/>
    </sheetView>
  </sheetViews>
  <sheetFormatPr baseColWidth="10" defaultColWidth="11.42578125" defaultRowHeight="12.75" x14ac:dyDescent="0.2"/>
  <cols>
    <col min="1" max="1" width="4.28515625" customWidth="1"/>
    <col min="2" max="2" width="21" customWidth="1"/>
    <col min="3" max="10" width="6.42578125" customWidth="1"/>
    <col min="11" max="11" width="7.28515625" customWidth="1"/>
    <col min="12" max="12" width="8.28515625" customWidth="1"/>
    <col min="13" max="13" width="10.5703125" customWidth="1"/>
    <col min="14" max="14" width="6.42578125" customWidth="1"/>
    <col min="15" max="15" width="14.140625" customWidth="1"/>
    <col min="16" max="16" width="15.28515625" bestFit="1" customWidth="1"/>
    <col min="17" max="17" width="11.42578125" customWidth="1"/>
  </cols>
  <sheetData>
    <row r="1" spans="1:19" ht="48.75" customHeight="1" x14ac:dyDescent="0.2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9" ht="27.75" x14ac:dyDescent="0.5">
      <c r="A2" s="22"/>
      <c r="B2" s="238" t="s">
        <v>37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30"/>
    </row>
    <row r="3" spans="1:19" ht="9.75" customHeight="1" thickBot="1" x14ac:dyDescent="0.45">
      <c r="A3" s="22"/>
      <c r="B3" s="24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34"/>
    </row>
    <row r="4" spans="1:19" ht="8.25" customHeight="1" thickTop="1" x14ac:dyDescent="0.2">
      <c r="A4" s="22"/>
      <c r="B4" s="22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3"/>
    </row>
    <row r="5" spans="1:19" ht="27" customHeight="1" x14ac:dyDescent="0.35">
      <c r="A5" s="22"/>
      <c r="B5" s="40"/>
      <c r="C5" s="231" t="s">
        <v>0</v>
      </c>
      <c r="D5" s="232" t="s">
        <v>1</v>
      </c>
      <c r="E5" s="232" t="s">
        <v>2</v>
      </c>
      <c r="F5" s="232" t="s">
        <v>3</v>
      </c>
      <c r="G5" s="232" t="s">
        <v>2</v>
      </c>
      <c r="H5" s="232" t="s">
        <v>4</v>
      </c>
      <c r="I5" s="232" t="s">
        <v>4</v>
      </c>
      <c r="J5" s="232" t="s">
        <v>3</v>
      </c>
      <c r="K5" s="232" t="s">
        <v>5</v>
      </c>
      <c r="L5" s="232" t="s">
        <v>6</v>
      </c>
      <c r="M5" s="232" t="s">
        <v>7</v>
      </c>
      <c r="N5" s="233" t="s">
        <v>8</v>
      </c>
      <c r="O5" s="234" t="s">
        <v>47</v>
      </c>
      <c r="P5" s="234" t="s">
        <v>40</v>
      </c>
      <c r="Q5" s="22"/>
    </row>
    <row r="6" spans="1:19" ht="10.5" customHeight="1" x14ac:dyDescent="0.35">
      <c r="A6" s="22"/>
      <c r="B6" s="41"/>
      <c r="C6" s="42"/>
      <c r="D6" s="42"/>
      <c r="E6" s="42"/>
      <c r="F6" s="43"/>
      <c r="G6" s="43"/>
      <c r="H6" s="43"/>
      <c r="I6" s="43"/>
      <c r="J6" s="43"/>
      <c r="K6" s="43"/>
      <c r="L6" s="43"/>
      <c r="M6" s="43"/>
      <c r="N6" s="43"/>
      <c r="O6" s="41"/>
      <c r="P6" s="41"/>
      <c r="Q6" s="22"/>
    </row>
    <row r="7" spans="1:19" ht="18" customHeight="1" x14ac:dyDescent="0.2">
      <c r="A7" s="22"/>
      <c r="B7" s="83" t="s">
        <v>49</v>
      </c>
      <c r="C7" s="211">
        <v>20</v>
      </c>
      <c r="D7" s="211">
        <v>16</v>
      </c>
      <c r="E7" s="211">
        <v>21</v>
      </c>
      <c r="F7" s="211">
        <v>26</v>
      </c>
      <c r="G7" s="211">
        <v>9</v>
      </c>
      <c r="H7" s="211">
        <v>5</v>
      </c>
      <c r="I7" s="211">
        <v>5</v>
      </c>
      <c r="J7" s="211">
        <v>5</v>
      </c>
      <c r="K7" s="211">
        <v>7</v>
      </c>
      <c r="L7" s="211">
        <v>17</v>
      </c>
      <c r="M7" s="211">
        <v>13</v>
      </c>
      <c r="N7" s="212">
        <v>18</v>
      </c>
      <c r="O7" s="103">
        <f>SUM(C7:N7)</f>
        <v>162</v>
      </c>
      <c r="P7" s="104">
        <f>SUM(C7:N7)</f>
        <v>162</v>
      </c>
      <c r="Q7" s="22"/>
    </row>
    <row r="8" spans="1:19" ht="18" customHeight="1" x14ac:dyDescent="0.2">
      <c r="A8" s="22"/>
      <c r="B8" s="84" t="s">
        <v>43</v>
      </c>
      <c r="C8" s="207">
        <v>30</v>
      </c>
      <c r="D8" s="207">
        <v>13</v>
      </c>
      <c r="E8" s="207">
        <v>15</v>
      </c>
      <c r="F8" s="207">
        <v>23</v>
      </c>
      <c r="G8" s="207">
        <v>9</v>
      </c>
      <c r="H8" s="207">
        <v>4</v>
      </c>
      <c r="I8" s="207">
        <v>5</v>
      </c>
      <c r="J8" s="207">
        <v>5</v>
      </c>
      <c r="K8" s="207">
        <v>6</v>
      </c>
      <c r="L8" s="208">
        <v>16</v>
      </c>
      <c r="M8" s="208">
        <v>19</v>
      </c>
      <c r="N8" s="207">
        <v>22</v>
      </c>
      <c r="O8" s="105">
        <f>SUM(C8:N8)</f>
        <v>167</v>
      </c>
      <c r="P8" s="105">
        <f>SUM(C8:N8)</f>
        <v>167</v>
      </c>
      <c r="Q8" s="22"/>
      <c r="S8" s="21"/>
    </row>
    <row r="9" spans="1:19" ht="18" customHeight="1" x14ac:dyDescent="0.35">
      <c r="A9" s="22"/>
      <c r="B9" s="85" t="s">
        <v>50</v>
      </c>
      <c r="C9" s="106">
        <v>20</v>
      </c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6"/>
      <c r="O9" s="87">
        <f>SUM(C9:N9)</f>
        <v>20</v>
      </c>
      <c r="P9" s="87">
        <f>SUM(C9:N9)</f>
        <v>20</v>
      </c>
      <c r="Q9" s="32"/>
    </row>
    <row r="10" spans="1:19" ht="8.25" customHeight="1" x14ac:dyDescent="0.2">
      <c r="A10" s="22"/>
      <c r="B10" s="27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2"/>
      <c r="P10" s="22"/>
      <c r="Q10" s="22"/>
    </row>
    <row r="11" spans="1:19" ht="7.5" customHeight="1" x14ac:dyDescent="0.2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</row>
    <row r="12" spans="1:19" ht="18" x14ac:dyDescent="0.35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108" t="s">
        <v>16</v>
      </c>
      <c r="M12" s="109"/>
      <c r="N12" s="109"/>
      <c r="O12" s="109"/>
      <c r="P12" s="110" t="s">
        <v>14</v>
      </c>
      <c r="Q12" s="22"/>
    </row>
    <row r="13" spans="1:19" ht="18" x14ac:dyDescent="0.35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111" t="s">
        <v>44</v>
      </c>
      <c r="M13" s="112"/>
      <c r="N13" s="112"/>
      <c r="O13" s="112"/>
      <c r="P13" s="113" t="s">
        <v>13</v>
      </c>
      <c r="Q13" s="22"/>
    </row>
    <row r="14" spans="1:19" ht="18" x14ac:dyDescent="0.3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114" t="str">
        <f>+B7</f>
        <v>Preliminar 2025</v>
      </c>
      <c r="M14" s="115"/>
      <c r="N14" s="116">
        <f>+O7</f>
        <v>162</v>
      </c>
      <c r="O14" s="117"/>
      <c r="P14" s="118">
        <f>(N16-N14)/N14</f>
        <v>-0.87654320987654322</v>
      </c>
      <c r="Q14" s="22"/>
    </row>
    <row r="15" spans="1:19" ht="18" x14ac:dyDescent="0.3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119" t="str">
        <f>+B8</f>
        <v>REAL 2024</v>
      </c>
      <c r="M15" s="120"/>
      <c r="N15" s="121">
        <f>+O8</f>
        <v>167</v>
      </c>
      <c r="O15" s="122"/>
      <c r="P15" s="123">
        <f>(N16-N15)/N15</f>
        <v>-0.88023952095808389</v>
      </c>
      <c r="Q15" s="22"/>
    </row>
    <row r="16" spans="1:19" ht="18" x14ac:dyDescent="0.35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124" t="str">
        <f>+B9</f>
        <v>REAL 2025</v>
      </c>
      <c r="M16" s="125"/>
      <c r="N16" s="126">
        <f>+O9</f>
        <v>20</v>
      </c>
      <c r="O16" s="127"/>
      <c r="P16" s="128"/>
      <c r="Q16" s="22"/>
    </row>
    <row r="17" spans="1:21" ht="18" x14ac:dyDescent="0.35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129"/>
      <c r="M17" s="129"/>
      <c r="N17" s="129"/>
      <c r="O17" s="129"/>
      <c r="P17" s="129"/>
      <c r="Q17" s="22"/>
    </row>
    <row r="18" spans="1:21" ht="18" x14ac:dyDescent="0.35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108" t="s">
        <v>16</v>
      </c>
      <c r="M18" s="109"/>
      <c r="N18" s="109"/>
      <c r="O18" s="109"/>
      <c r="P18" s="110" t="s">
        <v>14</v>
      </c>
      <c r="Q18" s="23"/>
    </row>
    <row r="19" spans="1:21" ht="18" x14ac:dyDescent="0.3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111" t="s">
        <v>33</v>
      </c>
      <c r="M19" s="112"/>
      <c r="N19" s="112"/>
      <c r="O19" s="112"/>
      <c r="P19" s="113" t="s">
        <v>13</v>
      </c>
      <c r="Q19" s="23"/>
    </row>
    <row r="20" spans="1:21" ht="18" x14ac:dyDescent="0.3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114" t="str">
        <f>+B7</f>
        <v>Preliminar 2025</v>
      </c>
      <c r="M20" s="115"/>
      <c r="N20" s="116">
        <f>+P7</f>
        <v>162</v>
      </c>
      <c r="O20" s="117"/>
      <c r="P20" s="130">
        <f>(N22-N20)/N20</f>
        <v>-0.87654320987654322</v>
      </c>
      <c r="Q20" s="23"/>
      <c r="S20" s="18"/>
      <c r="T20" s="18"/>
      <c r="U20" s="18"/>
    </row>
    <row r="21" spans="1:21" ht="18" x14ac:dyDescent="0.35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119" t="str">
        <f>+B8</f>
        <v>REAL 2024</v>
      </c>
      <c r="M21" s="120"/>
      <c r="N21" s="121">
        <f>+P8</f>
        <v>167</v>
      </c>
      <c r="O21" s="122"/>
      <c r="P21" s="131">
        <f>(N22-N21)/N21</f>
        <v>-0.88023952095808389</v>
      </c>
      <c r="Q21" s="23"/>
    </row>
    <row r="22" spans="1:21" ht="18" x14ac:dyDescent="0.3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124" t="str">
        <f>+B9</f>
        <v>REAL 2025</v>
      </c>
      <c r="M22" s="125"/>
      <c r="N22" s="126">
        <f>+P9</f>
        <v>20</v>
      </c>
      <c r="O22" s="127"/>
      <c r="P22" s="128"/>
      <c r="Q22" s="23"/>
    </row>
    <row r="23" spans="1:21" x14ac:dyDescent="0.2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9"/>
      <c r="M23" s="29"/>
      <c r="N23" s="29"/>
      <c r="O23" s="29"/>
      <c r="P23" s="29"/>
      <c r="Q23" s="23"/>
    </row>
    <row r="24" spans="1:21" x14ac:dyDescent="0.2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37"/>
      <c r="M24" s="237"/>
      <c r="N24" s="237"/>
      <c r="O24" s="237"/>
      <c r="P24" s="237"/>
      <c r="Q24" s="22"/>
    </row>
    <row r="25" spans="1:21" x14ac:dyDescent="0.2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37"/>
      <c r="M25" s="237"/>
      <c r="N25" s="237"/>
      <c r="O25" s="237"/>
      <c r="P25" s="237"/>
      <c r="Q25" s="22"/>
    </row>
    <row r="26" spans="1:21" x14ac:dyDescent="0.2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37"/>
      <c r="M26" s="237"/>
      <c r="N26" s="237"/>
      <c r="O26" s="237"/>
      <c r="P26" s="237"/>
      <c r="Q26" s="22"/>
    </row>
    <row r="27" spans="1:21" x14ac:dyDescent="0.2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37"/>
      <c r="M27" s="237"/>
      <c r="N27" s="237"/>
      <c r="O27" s="237"/>
      <c r="P27" s="237"/>
      <c r="Q27" s="22"/>
    </row>
    <row r="28" spans="1:21" x14ac:dyDescent="0.2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37"/>
      <c r="M28" s="237"/>
      <c r="N28" s="237"/>
      <c r="O28" s="237"/>
      <c r="P28" s="237"/>
      <c r="Q28" s="22"/>
    </row>
    <row r="29" spans="1:21" x14ac:dyDescent="0.2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37"/>
      <c r="M29" s="237"/>
      <c r="N29" s="237"/>
      <c r="O29" s="237"/>
      <c r="P29" s="237"/>
      <c r="Q29" s="22"/>
    </row>
    <row r="30" spans="1:21" x14ac:dyDescent="0.2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37"/>
      <c r="M30" s="237"/>
      <c r="N30" s="237"/>
      <c r="O30" s="237"/>
      <c r="P30" s="237"/>
      <c r="Q30" s="22"/>
    </row>
    <row r="31" spans="1:21" x14ac:dyDescent="0.2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37"/>
      <c r="M31" s="237"/>
      <c r="N31" s="237"/>
      <c r="O31" s="237"/>
      <c r="P31" s="237"/>
      <c r="Q31" s="22"/>
    </row>
    <row r="32" spans="1:2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37"/>
      <c r="M32" s="237"/>
      <c r="N32" s="237"/>
      <c r="O32" s="237"/>
      <c r="P32" s="237"/>
      <c r="Q32" s="22"/>
    </row>
    <row r="33" spans="1:17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37"/>
      <c r="M33" s="237"/>
      <c r="N33" s="237"/>
      <c r="O33" s="237"/>
      <c r="P33" s="237"/>
      <c r="Q33" s="22"/>
    </row>
    <row r="47" spans="1:17" x14ac:dyDescent="0.2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1:17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 ht="18" x14ac:dyDescent="0.25">
      <c r="B49" s="6"/>
      <c r="C49" s="6"/>
      <c r="D49" s="7" t="s">
        <v>10</v>
      </c>
      <c r="E49" s="7"/>
      <c r="F49" s="7"/>
      <c r="G49" s="7"/>
      <c r="H49" s="7"/>
      <c r="I49" s="8"/>
      <c r="J49" s="8"/>
      <c r="K49" s="8"/>
      <c r="L49" s="8"/>
      <c r="M49" s="8"/>
      <c r="N49" s="8"/>
      <c r="O49" s="6"/>
      <c r="P49" s="6"/>
    </row>
    <row r="50" spans="2:16" ht="18" x14ac:dyDescent="0.25">
      <c r="B50" s="6"/>
      <c r="C50" s="6"/>
      <c r="D50" s="7"/>
      <c r="E50" s="7"/>
      <c r="F50" s="7"/>
      <c r="G50" s="7"/>
      <c r="H50" s="7"/>
      <c r="I50" s="8"/>
      <c r="J50" s="8"/>
      <c r="K50" s="8"/>
      <c r="L50" s="8" t="s">
        <v>11</v>
      </c>
      <c r="M50" s="8"/>
      <c r="N50" s="8"/>
      <c r="O50" s="6"/>
      <c r="P50" s="6"/>
    </row>
    <row r="51" spans="2:16" ht="18" x14ac:dyDescent="0.25">
      <c r="B51" s="6"/>
      <c r="C51" s="6"/>
      <c r="D51" s="7" t="s">
        <v>9</v>
      </c>
      <c r="E51" s="7"/>
      <c r="F51" s="10">
        <f>SUM(C7:H7)</f>
        <v>97</v>
      </c>
      <c r="G51" s="7"/>
      <c r="H51" s="7"/>
      <c r="I51" s="8"/>
      <c r="J51" s="8"/>
      <c r="K51" s="8"/>
      <c r="L51" s="8"/>
      <c r="M51" s="8"/>
      <c r="N51" s="8"/>
      <c r="O51" s="6"/>
      <c r="P51" s="6"/>
    </row>
    <row r="52" spans="2:16" ht="18" x14ac:dyDescent="0.25">
      <c r="B52" s="6"/>
      <c r="C52" s="6"/>
      <c r="D52" s="7">
        <v>2008</v>
      </c>
      <c r="E52" s="7"/>
      <c r="F52" s="10">
        <f>SUM(C8:H8)</f>
        <v>94</v>
      </c>
      <c r="G52" s="7"/>
      <c r="H52" s="7"/>
      <c r="I52" s="8"/>
      <c r="J52" s="8"/>
      <c r="K52" s="8"/>
      <c r="L52" s="8"/>
      <c r="M52" s="8"/>
      <c r="N52" s="8"/>
      <c r="O52" s="6"/>
      <c r="P52" s="6"/>
    </row>
    <row r="53" spans="2:16" ht="18" x14ac:dyDescent="0.25">
      <c r="B53" s="6"/>
      <c r="C53" s="6"/>
      <c r="D53" s="7">
        <v>2009</v>
      </c>
      <c r="E53" s="7"/>
      <c r="F53" s="10">
        <f>SUM(C9:H9)</f>
        <v>20</v>
      </c>
      <c r="G53" s="7"/>
      <c r="H53" s="7"/>
      <c r="I53" s="8"/>
      <c r="J53" s="8"/>
      <c r="K53" s="8"/>
      <c r="L53" s="8"/>
      <c r="M53" s="8"/>
      <c r="N53" s="8"/>
      <c r="O53" s="6"/>
      <c r="P53" s="6"/>
    </row>
    <row r="54" spans="2:16" ht="15" x14ac:dyDescent="0.2">
      <c r="B54" s="6"/>
      <c r="C54" s="6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</row>
    <row r="55" spans="2:16" ht="15" x14ac:dyDescent="0.2"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6" ht="15" x14ac:dyDescent="0.2"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2:16" ht="15" x14ac:dyDescent="0.2"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</sheetData>
  <mergeCells count="2">
    <mergeCell ref="L24:P33"/>
    <mergeCell ref="B2:P2"/>
  </mergeCells>
  <phoneticPr fontId="6" type="noConversion"/>
  <printOptions horizontalCentered="1"/>
  <pageMargins left="0.25" right="0.25" top="0.32" bottom="0.75" header="0.3" footer="0.3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9"/>
  <sheetViews>
    <sheetView showGridLines="0" topLeftCell="B1" zoomScale="85" zoomScaleNormal="85" workbookViewId="0">
      <selection activeCell="L26" sqref="L26:P36"/>
    </sheetView>
  </sheetViews>
  <sheetFormatPr baseColWidth="10" defaultColWidth="11.42578125" defaultRowHeight="12.75" x14ac:dyDescent="0.2"/>
  <cols>
    <col min="2" max="2" width="20.85546875" customWidth="1"/>
    <col min="3" max="3" width="14.28515625" customWidth="1"/>
    <col min="4" max="4" width="16.5703125" customWidth="1"/>
    <col min="5" max="5" width="15.28515625" customWidth="1"/>
    <col min="6" max="6" width="12.7109375" customWidth="1"/>
    <col min="7" max="7" width="13.5703125" customWidth="1"/>
    <col min="8" max="8" width="13.85546875" customWidth="1"/>
    <col min="9" max="9" width="12.85546875" customWidth="1"/>
    <col min="10" max="10" width="13" customWidth="1"/>
    <col min="11" max="11" width="12.7109375" customWidth="1"/>
    <col min="12" max="12" width="13" customWidth="1"/>
    <col min="13" max="13" width="13.5703125" customWidth="1"/>
    <col min="14" max="14" width="19.85546875" customWidth="1"/>
    <col min="15" max="15" width="14" customWidth="1"/>
    <col min="16" max="16" width="15.28515625" customWidth="1"/>
    <col min="17" max="17" width="13.140625" customWidth="1"/>
  </cols>
  <sheetData>
    <row r="1" spans="2:19" ht="48.75" customHeight="1" x14ac:dyDescent="0.2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2"/>
      <c r="O1" s="23"/>
      <c r="P1" s="23"/>
      <c r="Q1" s="23"/>
    </row>
    <row r="2" spans="2:19" ht="42" customHeight="1" x14ac:dyDescent="0.5">
      <c r="B2" s="239" t="s">
        <v>15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30"/>
    </row>
    <row r="3" spans="2:19" ht="6.75" customHeight="1" thickBot="1" x14ac:dyDescent="0.35">
      <c r="B3" s="31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6"/>
    </row>
    <row r="4" spans="2:19" ht="15" customHeight="1" thickTop="1" x14ac:dyDescent="0.2">
      <c r="B4" s="22"/>
      <c r="C4" s="22"/>
      <c r="D4" s="22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ht="26.25" customHeight="1" x14ac:dyDescent="0.35">
      <c r="B5" s="162"/>
      <c r="C5" s="201" t="s">
        <v>0</v>
      </c>
      <c r="D5" s="202" t="s">
        <v>1</v>
      </c>
      <c r="E5" s="202" t="s">
        <v>2</v>
      </c>
      <c r="F5" s="202" t="s">
        <v>3</v>
      </c>
      <c r="G5" s="202" t="s">
        <v>2</v>
      </c>
      <c r="H5" s="202" t="s">
        <v>4</v>
      </c>
      <c r="I5" s="202" t="s">
        <v>4</v>
      </c>
      <c r="J5" s="202" t="s">
        <v>3</v>
      </c>
      <c r="K5" s="202" t="s">
        <v>5</v>
      </c>
      <c r="L5" s="202" t="s">
        <v>6</v>
      </c>
      <c r="M5" s="202" t="s">
        <v>7</v>
      </c>
      <c r="N5" s="203" t="s">
        <v>8</v>
      </c>
      <c r="O5" s="204" t="s">
        <v>47</v>
      </c>
      <c r="P5" s="204" t="s">
        <v>12</v>
      </c>
      <c r="Q5" s="44"/>
    </row>
    <row r="6" spans="2:19" ht="15" customHeight="1" x14ac:dyDescent="0.35">
      <c r="B6" s="164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220"/>
      <c r="P6" s="162"/>
      <c r="Q6" s="44"/>
    </row>
    <row r="7" spans="2:19" ht="18" customHeight="1" x14ac:dyDescent="0.3">
      <c r="B7" s="166" t="s">
        <v>49</v>
      </c>
      <c r="C7" s="216">
        <v>56724</v>
      </c>
      <c r="D7" s="216">
        <v>46621</v>
      </c>
      <c r="E7" s="216">
        <v>59022</v>
      </c>
      <c r="F7" s="216">
        <v>67504</v>
      </c>
      <c r="G7" s="216">
        <v>25273</v>
      </c>
      <c r="H7" s="216">
        <v>16024</v>
      </c>
      <c r="I7" s="216">
        <v>16530</v>
      </c>
      <c r="J7" s="216">
        <v>16024</v>
      </c>
      <c r="K7" s="216">
        <v>22130</v>
      </c>
      <c r="L7" s="216">
        <v>46476</v>
      </c>
      <c r="M7" s="216">
        <v>37768</v>
      </c>
      <c r="N7" s="216">
        <v>43504</v>
      </c>
      <c r="O7" s="167">
        <f>SUM(C7,D7:N7)</f>
        <v>453600</v>
      </c>
      <c r="P7" s="218"/>
      <c r="Q7" s="44"/>
    </row>
    <row r="8" spans="2:19" ht="18" customHeight="1" x14ac:dyDescent="0.3">
      <c r="B8" s="168" t="s">
        <v>43</v>
      </c>
      <c r="C8" s="210">
        <v>72889</v>
      </c>
      <c r="D8" s="210">
        <v>49463</v>
      </c>
      <c r="E8" s="210">
        <v>54924</v>
      </c>
      <c r="F8" s="210">
        <v>61195</v>
      </c>
      <c r="G8" s="210">
        <v>28573</v>
      </c>
      <c r="H8" s="210">
        <v>18591</v>
      </c>
      <c r="I8" s="210">
        <v>23636</v>
      </c>
      <c r="J8" s="210">
        <v>18686</v>
      </c>
      <c r="K8" s="210">
        <v>19432</v>
      </c>
      <c r="L8" s="210">
        <v>55912</v>
      </c>
      <c r="M8" s="210">
        <v>70396</v>
      </c>
      <c r="N8" s="210">
        <v>74449</v>
      </c>
      <c r="O8" s="221">
        <f>SUM(C8,D8:N8)</f>
        <v>548146</v>
      </c>
      <c r="P8" s="219"/>
      <c r="Q8" s="45"/>
    </row>
    <row r="9" spans="2:19" ht="18" customHeight="1" x14ac:dyDescent="0.45">
      <c r="B9" s="170" t="s">
        <v>50</v>
      </c>
      <c r="C9" s="171">
        <v>64005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221">
        <f>SUM(C9,D9:N9)</f>
        <v>64005</v>
      </c>
      <c r="P9" s="172">
        <f>O9</f>
        <v>64005</v>
      </c>
      <c r="Q9" s="46"/>
    </row>
    <row r="10" spans="2:19" ht="15" customHeight="1" x14ac:dyDescent="0.3">
      <c r="B10" s="173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69"/>
      <c r="P10" s="175"/>
      <c r="Q10" s="47"/>
      <c r="R10" s="11"/>
      <c r="S10" s="12"/>
    </row>
    <row r="11" spans="2:19" ht="15" x14ac:dyDescent="0.3"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76"/>
      <c r="M11" s="169"/>
      <c r="N11" s="174"/>
      <c r="O11" s="169"/>
      <c r="P11" s="169"/>
      <c r="Q11" s="47"/>
      <c r="R11" s="11"/>
    </row>
    <row r="12" spans="2:19" ht="15" x14ac:dyDescent="0.3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9"/>
      <c r="P12" s="163"/>
      <c r="Q12" s="47"/>
    </row>
    <row r="13" spans="2:19" ht="17.25" customHeight="1" x14ac:dyDescent="0.35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77" t="s">
        <v>34</v>
      </c>
      <c r="M13" s="178"/>
      <c r="N13" s="178"/>
      <c r="O13" s="178"/>
      <c r="P13" s="179" t="s">
        <v>14</v>
      </c>
      <c r="Q13" s="47"/>
    </row>
    <row r="14" spans="2:19" ht="17.25" customHeight="1" x14ac:dyDescent="0.35"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80" t="s">
        <v>44</v>
      </c>
      <c r="M14" s="181"/>
      <c r="N14" s="181"/>
      <c r="O14" s="181"/>
      <c r="P14" s="182" t="s">
        <v>13</v>
      </c>
      <c r="Q14" s="44"/>
    </row>
    <row r="15" spans="2:19" ht="18.75" x14ac:dyDescent="0.35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6" t="s">
        <v>42</v>
      </c>
      <c r="M15" s="183"/>
      <c r="N15" s="184">
        <f>O7</f>
        <v>453600</v>
      </c>
      <c r="O15" s="185"/>
      <c r="P15" s="186">
        <f>(N17-N15)/N15</f>
        <v>-0.85889550264550263</v>
      </c>
      <c r="Q15" s="47"/>
    </row>
    <row r="16" spans="2:19" ht="18.75" x14ac:dyDescent="0.35"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87" t="s">
        <v>41</v>
      </c>
      <c r="M16" s="188"/>
      <c r="N16" s="189">
        <f>O8</f>
        <v>548146</v>
      </c>
      <c r="O16" s="190"/>
      <c r="P16" s="205">
        <f>(N17-N16)/N16</f>
        <v>-0.88323366402381842</v>
      </c>
      <c r="Q16" s="48"/>
    </row>
    <row r="17" spans="2:18" ht="18.75" x14ac:dyDescent="0.35"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70" t="s">
        <v>43</v>
      </c>
      <c r="M17" s="192"/>
      <c r="N17" s="193">
        <f>O9</f>
        <v>64005</v>
      </c>
      <c r="O17" s="192"/>
      <c r="P17" s="194"/>
      <c r="Q17" s="48"/>
    </row>
    <row r="18" spans="2:18" ht="18.75" x14ac:dyDescent="0.35">
      <c r="B18" s="163"/>
      <c r="C18" s="163"/>
      <c r="D18" s="163"/>
      <c r="E18" s="163"/>
      <c r="F18" s="163"/>
      <c r="G18" s="163"/>
      <c r="H18" s="163"/>
      <c r="I18" s="163"/>
      <c r="J18" s="163"/>
      <c r="K18" s="195"/>
      <c r="L18" s="196"/>
      <c r="M18" s="196"/>
      <c r="N18" s="196"/>
      <c r="O18" s="196"/>
      <c r="P18" s="196"/>
      <c r="Q18" s="51"/>
    </row>
    <row r="19" spans="2:18" ht="18.75" x14ac:dyDescent="0.35">
      <c r="B19" s="163"/>
      <c r="C19" s="163"/>
      <c r="D19" s="163"/>
      <c r="E19" s="163"/>
      <c r="F19" s="163"/>
      <c r="G19" s="163"/>
      <c r="H19" s="163"/>
      <c r="I19" s="163"/>
      <c r="J19" s="163"/>
      <c r="K19" s="195"/>
      <c r="L19" s="177" t="s">
        <v>34</v>
      </c>
      <c r="M19" s="178"/>
      <c r="N19" s="178"/>
      <c r="O19" s="178"/>
      <c r="P19" s="179" t="s">
        <v>14</v>
      </c>
      <c r="Q19" s="52"/>
    </row>
    <row r="20" spans="2:18" ht="18.75" x14ac:dyDescent="0.35">
      <c r="B20" s="163"/>
      <c r="C20" s="163"/>
      <c r="D20" s="163"/>
      <c r="E20" s="163"/>
      <c r="F20" s="163"/>
      <c r="G20" s="163"/>
      <c r="H20" s="163"/>
      <c r="I20" s="163"/>
      <c r="J20" s="163"/>
      <c r="K20" s="195"/>
      <c r="L20" s="180" t="s">
        <v>33</v>
      </c>
      <c r="M20" s="181"/>
      <c r="N20" s="181"/>
      <c r="O20" s="181"/>
      <c r="P20" s="182" t="s">
        <v>13</v>
      </c>
      <c r="Q20" s="52"/>
      <c r="R20" s="16"/>
    </row>
    <row r="21" spans="2:18" ht="17.25" customHeight="1" x14ac:dyDescent="0.35">
      <c r="B21" s="163"/>
      <c r="C21" s="163"/>
      <c r="D21" s="163"/>
      <c r="E21" s="163"/>
      <c r="F21" s="163"/>
      <c r="G21" s="163"/>
      <c r="H21" s="163"/>
      <c r="I21" s="163"/>
      <c r="J21" s="163"/>
      <c r="K21" s="195"/>
      <c r="L21" s="166" t="s">
        <v>42</v>
      </c>
      <c r="M21" s="183"/>
      <c r="N21" s="184">
        <f>P7</f>
        <v>0</v>
      </c>
      <c r="O21" s="185"/>
      <c r="P21" s="186" t="e">
        <f>(N23-N21)/N21</f>
        <v>#DIV/0!</v>
      </c>
      <c r="Q21" s="52"/>
      <c r="R21" s="15"/>
    </row>
    <row r="22" spans="2:18" ht="15.75" customHeight="1" x14ac:dyDescent="0.35">
      <c r="B22" s="163"/>
      <c r="C22" s="163"/>
      <c r="D22" s="163"/>
      <c r="E22" s="163"/>
      <c r="F22" s="163"/>
      <c r="G22" s="163"/>
      <c r="H22" s="163"/>
      <c r="I22" s="163"/>
      <c r="J22" s="163"/>
      <c r="K22" s="195"/>
      <c r="L22" s="187" t="s">
        <v>41</v>
      </c>
      <c r="M22" s="188"/>
      <c r="N22" s="189">
        <f>P8</f>
        <v>0</v>
      </c>
      <c r="O22" s="190"/>
      <c r="P22" s="191" t="e">
        <f>(N23-N22)/N22</f>
        <v>#DIV/0!</v>
      </c>
      <c r="Q22" s="52"/>
    </row>
    <row r="23" spans="2:18" ht="15.75" customHeight="1" x14ac:dyDescent="0.35">
      <c r="B23" s="163"/>
      <c r="C23" s="163"/>
      <c r="D23" s="163"/>
      <c r="E23" s="163"/>
      <c r="F23" s="163"/>
      <c r="G23" s="163"/>
      <c r="H23" s="163"/>
      <c r="I23" s="163"/>
      <c r="J23" s="163"/>
      <c r="K23" s="195"/>
      <c r="L23" s="170" t="s">
        <v>43</v>
      </c>
      <c r="M23" s="192"/>
      <c r="N23" s="193">
        <f>P9</f>
        <v>64005</v>
      </c>
      <c r="O23" s="197"/>
      <c r="P23" s="198"/>
      <c r="Q23" s="52"/>
    </row>
    <row r="24" spans="2:18" ht="17.25" customHeight="1" x14ac:dyDescent="0.3">
      <c r="B24" s="163"/>
      <c r="C24" s="163"/>
      <c r="D24" s="163"/>
      <c r="E24" s="163"/>
      <c r="F24" s="163"/>
      <c r="G24" s="163"/>
      <c r="H24" s="163"/>
      <c r="I24" s="163"/>
      <c r="J24" s="163"/>
      <c r="K24" s="195"/>
      <c r="L24" s="199"/>
      <c r="M24" s="199"/>
      <c r="N24" s="199"/>
      <c r="O24" s="199"/>
      <c r="P24" s="199"/>
      <c r="Q24" s="52"/>
    </row>
    <row r="25" spans="2:18" ht="12.75" customHeight="1" x14ac:dyDescent="0.3">
      <c r="B25" s="163"/>
      <c r="C25" s="163"/>
      <c r="D25" s="163"/>
      <c r="E25" s="163"/>
      <c r="F25" s="163"/>
      <c r="G25" s="163"/>
      <c r="H25" s="163"/>
      <c r="I25" s="163"/>
      <c r="J25" s="163"/>
      <c r="K25" s="195"/>
      <c r="L25" s="200"/>
      <c r="M25" s="200"/>
      <c r="N25" s="200"/>
      <c r="O25" s="200"/>
      <c r="P25" s="200"/>
      <c r="Q25" s="49"/>
    </row>
    <row r="26" spans="2:18" ht="15" customHeight="1" x14ac:dyDescent="0.3">
      <c r="B26" s="163"/>
      <c r="C26" s="163"/>
      <c r="D26" s="163"/>
      <c r="E26" s="163"/>
      <c r="F26" s="163"/>
      <c r="G26" s="163"/>
      <c r="H26" s="163"/>
      <c r="I26" s="163"/>
      <c r="J26" s="163"/>
      <c r="K26" s="195"/>
      <c r="L26" s="240"/>
      <c r="M26" s="240"/>
      <c r="N26" s="240"/>
      <c r="O26" s="240"/>
      <c r="P26" s="240"/>
      <c r="Q26" s="49"/>
    </row>
    <row r="27" spans="2:18" ht="15" customHeight="1" x14ac:dyDescent="0.3">
      <c r="B27" s="163"/>
      <c r="C27" s="163"/>
      <c r="D27" s="163"/>
      <c r="E27" s="163"/>
      <c r="F27" s="163"/>
      <c r="G27" s="163"/>
      <c r="H27" s="163"/>
      <c r="I27" s="163"/>
      <c r="J27" s="163"/>
      <c r="K27" s="195"/>
      <c r="L27" s="240"/>
      <c r="M27" s="240"/>
      <c r="N27" s="240"/>
      <c r="O27" s="240"/>
      <c r="P27" s="240"/>
      <c r="Q27" s="49"/>
    </row>
    <row r="28" spans="2:18" ht="15" customHeight="1" x14ac:dyDescent="0.3">
      <c r="B28" s="163"/>
      <c r="C28" s="163"/>
      <c r="D28" s="163"/>
      <c r="E28" s="163"/>
      <c r="F28" s="163"/>
      <c r="G28" s="163"/>
      <c r="H28" s="163"/>
      <c r="I28" s="163"/>
      <c r="J28" s="163"/>
      <c r="K28" s="195"/>
      <c r="L28" s="240"/>
      <c r="M28" s="240"/>
      <c r="N28" s="240"/>
      <c r="O28" s="240"/>
      <c r="P28" s="240"/>
      <c r="Q28" s="49"/>
    </row>
    <row r="29" spans="2:18" ht="15" customHeight="1" x14ac:dyDescent="0.3">
      <c r="B29" s="163"/>
      <c r="C29" s="163"/>
      <c r="D29" s="163"/>
      <c r="E29" s="163"/>
      <c r="F29" s="163"/>
      <c r="G29" s="163"/>
      <c r="H29" s="163"/>
      <c r="I29" s="163"/>
      <c r="J29" s="163"/>
      <c r="K29" s="195"/>
      <c r="L29" s="240"/>
      <c r="M29" s="240"/>
      <c r="N29" s="240"/>
      <c r="O29" s="240"/>
      <c r="P29" s="240"/>
      <c r="Q29" s="49"/>
    </row>
    <row r="30" spans="2:18" ht="15" customHeight="1" x14ac:dyDescent="0.3">
      <c r="B30" s="163"/>
      <c r="C30" s="163"/>
      <c r="D30" s="163"/>
      <c r="E30" s="163"/>
      <c r="F30" s="163"/>
      <c r="G30" s="163"/>
      <c r="H30" s="163"/>
      <c r="I30" s="163"/>
      <c r="J30" s="163"/>
      <c r="K30" s="195"/>
      <c r="L30" s="240"/>
      <c r="M30" s="240"/>
      <c r="N30" s="240"/>
      <c r="O30" s="240"/>
      <c r="P30" s="240"/>
      <c r="Q30" s="49"/>
    </row>
    <row r="31" spans="2:18" ht="15" customHeight="1" x14ac:dyDescent="0.3">
      <c r="B31" s="163"/>
      <c r="C31" s="163"/>
      <c r="D31" s="163"/>
      <c r="E31" s="163"/>
      <c r="F31" s="163"/>
      <c r="G31" s="163"/>
      <c r="H31" s="163"/>
      <c r="I31" s="163"/>
      <c r="J31" s="163"/>
      <c r="K31" s="195"/>
      <c r="L31" s="240"/>
      <c r="M31" s="240"/>
      <c r="N31" s="240"/>
      <c r="O31" s="240"/>
      <c r="P31" s="240"/>
      <c r="Q31" s="49"/>
    </row>
    <row r="32" spans="2:18" ht="15" customHeight="1" x14ac:dyDescent="0.3">
      <c r="B32" s="163"/>
      <c r="C32" s="163"/>
      <c r="D32" s="163"/>
      <c r="E32" s="163"/>
      <c r="F32" s="163"/>
      <c r="G32" s="163"/>
      <c r="H32" s="163"/>
      <c r="I32" s="163"/>
      <c r="J32" s="163"/>
      <c r="K32" s="195"/>
      <c r="L32" s="240"/>
      <c r="M32" s="240"/>
      <c r="N32" s="240"/>
      <c r="O32" s="240"/>
      <c r="P32" s="240"/>
      <c r="Q32" s="49"/>
    </row>
    <row r="33" spans="2:17" ht="15" customHeight="1" x14ac:dyDescent="0.3">
      <c r="B33" s="163"/>
      <c r="C33" s="163"/>
      <c r="D33" s="163"/>
      <c r="E33" s="163"/>
      <c r="F33" s="163"/>
      <c r="G33" s="163"/>
      <c r="H33" s="163"/>
      <c r="I33" s="163"/>
      <c r="J33" s="163"/>
      <c r="K33" s="195"/>
      <c r="L33" s="240"/>
      <c r="M33" s="240"/>
      <c r="N33" s="240"/>
      <c r="O33" s="240"/>
      <c r="P33" s="240"/>
      <c r="Q33" s="49"/>
    </row>
    <row r="34" spans="2:17" ht="15" customHeight="1" x14ac:dyDescent="0.3">
      <c r="B34" s="163"/>
      <c r="C34" s="163"/>
      <c r="D34" s="163"/>
      <c r="E34" s="163"/>
      <c r="F34" s="163"/>
      <c r="G34" s="163"/>
      <c r="H34" s="163"/>
      <c r="I34" s="163"/>
      <c r="J34" s="163"/>
      <c r="K34" s="195"/>
      <c r="L34" s="240"/>
      <c r="M34" s="240"/>
      <c r="N34" s="240"/>
      <c r="O34" s="240"/>
      <c r="P34" s="240"/>
      <c r="Q34" s="49"/>
    </row>
    <row r="35" spans="2:17" ht="15" customHeight="1" x14ac:dyDescent="0.3">
      <c r="B35" s="163"/>
      <c r="C35" s="163"/>
      <c r="D35" s="163"/>
      <c r="E35" s="163"/>
      <c r="F35" s="163"/>
      <c r="G35" s="163"/>
      <c r="H35" s="163"/>
      <c r="I35" s="163"/>
      <c r="J35" s="163"/>
      <c r="K35" s="195"/>
      <c r="L35" s="240"/>
      <c r="M35" s="240"/>
      <c r="N35" s="240"/>
      <c r="O35" s="240"/>
      <c r="P35" s="240"/>
      <c r="Q35" s="49"/>
    </row>
    <row r="36" spans="2:17" ht="15" customHeight="1" x14ac:dyDescent="0.3">
      <c r="B36" s="163"/>
      <c r="C36" s="163"/>
      <c r="D36" s="163"/>
      <c r="E36" s="163"/>
      <c r="F36" s="163"/>
      <c r="G36" s="163"/>
      <c r="H36" s="163"/>
      <c r="I36" s="163"/>
      <c r="J36" s="163"/>
      <c r="K36" s="195"/>
      <c r="L36" s="240"/>
      <c r="M36" s="240"/>
      <c r="N36" s="240"/>
      <c r="O36" s="240"/>
      <c r="P36" s="240"/>
      <c r="Q36" s="49"/>
    </row>
    <row r="37" spans="2:17" ht="15" x14ac:dyDescent="0.3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44"/>
    </row>
    <row r="38" spans="2:17" ht="15" x14ac:dyDescent="0.3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44"/>
    </row>
    <row r="39" spans="2:17" ht="18.75" x14ac:dyDescent="0.35">
      <c r="B39" s="163"/>
      <c r="C39" s="163"/>
      <c r="D39" s="163"/>
      <c r="E39" s="163"/>
      <c r="F39" s="163"/>
      <c r="G39" s="163"/>
      <c r="H39" s="162"/>
      <c r="I39" s="163"/>
      <c r="J39" s="163"/>
      <c r="K39" s="163"/>
      <c r="L39" s="163"/>
      <c r="M39" s="163"/>
      <c r="N39" s="163"/>
      <c r="O39" s="163"/>
      <c r="P39" s="163"/>
      <c r="Q39" s="44"/>
    </row>
    <row r="40" spans="2:17" ht="18.75" x14ac:dyDescent="0.35">
      <c r="B40" s="44"/>
      <c r="C40" s="44"/>
      <c r="D40" s="44"/>
      <c r="E40" s="44"/>
      <c r="F40" s="44"/>
      <c r="G40" s="44"/>
      <c r="H40" s="40"/>
      <c r="I40" s="44"/>
      <c r="J40" s="44"/>
      <c r="K40" s="44"/>
      <c r="L40" s="44"/>
      <c r="M40" s="44"/>
      <c r="N40" s="44"/>
      <c r="O40" s="44"/>
      <c r="P40" s="44"/>
      <c r="Q40" s="44"/>
    </row>
    <row r="41" spans="2:17" ht="18.75" x14ac:dyDescent="0.35">
      <c r="B41" s="44"/>
      <c r="C41" s="44"/>
      <c r="D41" s="44"/>
      <c r="E41" s="44"/>
      <c r="F41" s="44"/>
      <c r="G41" s="44"/>
      <c r="H41" s="40"/>
      <c r="I41" s="44"/>
      <c r="J41" s="44"/>
      <c r="K41" s="44"/>
      <c r="L41" s="44"/>
      <c r="M41" s="44"/>
      <c r="N41" s="47"/>
      <c r="O41" s="44"/>
      <c r="P41" s="44"/>
      <c r="Q41" s="44"/>
    </row>
    <row r="42" spans="2:17" ht="18.75" x14ac:dyDescent="0.35">
      <c r="B42" s="44"/>
      <c r="C42" s="44"/>
      <c r="D42" s="44"/>
      <c r="E42" s="44"/>
      <c r="F42" s="44"/>
      <c r="G42" s="44"/>
      <c r="H42" s="40"/>
      <c r="I42" s="44"/>
      <c r="J42" s="44"/>
      <c r="K42" s="44"/>
      <c r="L42" s="44"/>
      <c r="M42" s="44"/>
      <c r="N42" s="44"/>
      <c r="O42" s="44"/>
      <c r="P42" s="44"/>
      <c r="Q42" s="44"/>
    </row>
    <row r="43" spans="2:17" ht="18.75" x14ac:dyDescent="0.35">
      <c r="B43" s="44"/>
      <c r="C43" s="44"/>
      <c r="D43" s="44"/>
      <c r="E43" s="44"/>
      <c r="F43" s="44"/>
      <c r="G43" s="44"/>
      <c r="H43" s="53"/>
      <c r="I43" s="44"/>
      <c r="J43" s="44"/>
      <c r="K43" s="44"/>
      <c r="L43" s="44"/>
      <c r="M43" s="44"/>
      <c r="N43" s="44"/>
      <c r="O43" s="44"/>
      <c r="P43" s="44"/>
      <c r="Q43" s="44"/>
    </row>
    <row r="46" spans="2:17" x14ac:dyDescent="0.2">
      <c r="F46" s="11"/>
    </row>
    <row r="47" spans="2:17" x14ac:dyDescent="0.2">
      <c r="E47" s="12"/>
    </row>
    <row r="48" spans="2:17" x14ac:dyDescent="0.2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2:14" ht="18" x14ac:dyDescent="0.25">
      <c r="B49" s="6"/>
      <c r="C49" s="6"/>
      <c r="D49" s="7" t="s">
        <v>10</v>
      </c>
      <c r="E49" s="7"/>
      <c r="F49" s="7"/>
      <c r="G49" s="7">
        <f>91667</f>
        <v>91667</v>
      </c>
      <c r="H49" s="7"/>
      <c r="I49" s="8"/>
      <c r="J49" s="8"/>
      <c r="K49" s="8"/>
      <c r="L49" s="8"/>
      <c r="M49" s="8"/>
      <c r="N49" s="8"/>
    </row>
    <row r="50" spans="2:14" ht="18" x14ac:dyDescent="0.25">
      <c r="B50" s="6"/>
      <c r="C50" s="6"/>
      <c r="D50" s="7"/>
      <c r="E50" s="7"/>
      <c r="F50" s="7"/>
      <c r="G50" s="7"/>
      <c r="H50" s="7"/>
      <c r="I50" s="8"/>
      <c r="J50" s="8"/>
      <c r="K50" s="8"/>
      <c r="L50" s="8" t="s">
        <v>11</v>
      </c>
      <c r="M50" s="8"/>
      <c r="N50" s="8"/>
    </row>
    <row r="51" spans="2:14" ht="18" x14ac:dyDescent="0.25">
      <c r="B51" s="6"/>
      <c r="C51" s="6"/>
      <c r="D51" s="7" t="s">
        <v>9</v>
      </c>
      <c r="E51" s="7"/>
      <c r="F51" s="9">
        <f>SUM(C7:H7)</f>
        <v>271168</v>
      </c>
      <c r="G51" s="7"/>
      <c r="H51" s="7"/>
      <c r="I51" s="8"/>
      <c r="J51" s="8"/>
      <c r="K51" s="8"/>
      <c r="L51" s="8"/>
      <c r="M51" s="8"/>
      <c r="N51" s="8"/>
    </row>
    <row r="52" spans="2:14" ht="18" x14ac:dyDescent="0.25">
      <c r="B52" s="6"/>
      <c r="C52" s="6"/>
      <c r="D52" s="7">
        <v>2008</v>
      </c>
      <c r="E52" s="7"/>
      <c r="F52" s="9">
        <f>SUM(C8:H8)</f>
        <v>285635</v>
      </c>
      <c r="G52" s="7"/>
      <c r="H52" s="7"/>
      <c r="I52" s="8"/>
      <c r="J52" s="8"/>
      <c r="K52" s="8"/>
      <c r="L52" s="8"/>
      <c r="M52" s="8"/>
      <c r="N52" s="8"/>
    </row>
    <row r="53" spans="2:14" ht="18" x14ac:dyDescent="0.25">
      <c r="B53" s="6"/>
      <c r="C53" s="6"/>
      <c r="D53" s="7">
        <v>2009</v>
      </c>
      <c r="E53" s="7"/>
      <c r="F53" s="9">
        <f>SUM(C9:H9)</f>
        <v>64005</v>
      </c>
      <c r="G53" s="7"/>
      <c r="H53" s="7"/>
      <c r="I53" s="8"/>
      <c r="J53" s="8"/>
      <c r="K53" s="8"/>
      <c r="L53" s="8"/>
      <c r="M53" s="8"/>
      <c r="N53" s="8"/>
    </row>
    <row r="54" spans="2:14" ht="15" x14ac:dyDescent="0.2">
      <c r="B54" s="6"/>
      <c r="C54" s="6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</row>
    <row r="55" spans="2:14" ht="15" x14ac:dyDescent="0.2">
      <c r="B55" s="6"/>
      <c r="C55" s="6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</row>
    <row r="56" spans="2:14" ht="15" x14ac:dyDescent="0.2">
      <c r="B56" s="6"/>
      <c r="C56" s="6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</row>
    <row r="57" spans="2:14" ht="15" x14ac:dyDescent="0.2">
      <c r="B57" s="6"/>
      <c r="C57" s="6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</row>
    <row r="58" spans="2:14" x14ac:dyDescent="0.2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2:14" x14ac:dyDescent="0.2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</sheetData>
  <mergeCells count="2">
    <mergeCell ref="B2:P2"/>
    <mergeCell ref="L26:P36"/>
  </mergeCells>
  <phoneticPr fontId="6" type="noConversion"/>
  <printOptions horizontalCentered="1"/>
  <pageMargins left="0.18" right="0.17" top="0.39370078740157483" bottom="0.98425196850393704" header="0" footer="0"/>
  <pageSetup scale="6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9"/>
  <sheetViews>
    <sheetView showGridLines="0" zoomScale="80" zoomScaleNormal="80" workbookViewId="0">
      <selection activeCell="O8" sqref="O8"/>
    </sheetView>
  </sheetViews>
  <sheetFormatPr baseColWidth="10" defaultColWidth="11.42578125" defaultRowHeight="12.75" x14ac:dyDescent="0.2"/>
  <cols>
    <col min="1" max="1" width="5" customWidth="1"/>
    <col min="2" max="2" width="27.85546875" bestFit="1" customWidth="1"/>
    <col min="3" max="3" width="10.140625" customWidth="1"/>
    <col min="4" max="4" width="10.85546875" customWidth="1"/>
    <col min="5" max="5" width="10.28515625" customWidth="1"/>
    <col min="6" max="6" width="12.5703125" customWidth="1"/>
    <col min="7" max="8" width="10.140625" customWidth="1"/>
    <col min="9" max="9" width="11.140625" customWidth="1"/>
    <col min="10" max="11" width="10.42578125" customWidth="1"/>
    <col min="12" max="12" width="10.140625" customWidth="1"/>
    <col min="13" max="14" width="11.7109375" customWidth="1"/>
    <col min="15" max="15" width="15.140625" bestFit="1" customWidth="1"/>
    <col min="16" max="16" width="12.5703125" customWidth="1"/>
    <col min="17" max="17" width="6.28515625" customWidth="1"/>
    <col min="18" max="18" width="7.85546875" customWidth="1"/>
    <col min="19" max="19" width="6.85546875" customWidth="1"/>
  </cols>
  <sheetData>
    <row r="1" spans="1:17" ht="48.75" customHeight="1" x14ac:dyDescent="0.2">
      <c r="A1" s="156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7" ht="42" customHeight="1" x14ac:dyDescent="0.5">
      <c r="A2" s="156"/>
      <c r="B2" s="239" t="s">
        <v>36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</row>
    <row r="3" spans="1:17" ht="15" customHeight="1" thickBot="1" x14ac:dyDescent="0.3">
      <c r="A3" s="156"/>
      <c r="B3" s="13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3"/>
    </row>
    <row r="4" spans="1:17" ht="15" customHeight="1" thickTop="1" x14ac:dyDescent="0.2">
      <c r="A4" s="156"/>
      <c r="B4" s="156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15" customHeight="1" x14ac:dyDescent="0.2">
      <c r="A5" s="156"/>
      <c r="B5" s="156"/>
      <c r="C5" s="156"/>
      <c r="D5" s="156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 spans="1:17" ht="26.25" customHeight="1" x14ac:dyDescent="0.2">
      <c r="A6" s="156"/>
      <c r="B6" s="201" t="s">
        <v>35</v>
      </c>
      <c r="C6" s="201" t="s">
        <v>0</v>
      </c>
      <c r="D6" s="202" t="s">
        <v>1</v>
      </c>
      <c r="E6" s="202" t="s">
        <v>2</v>
      </c>
      <c r="F6" s="202" t="s">
        <v>3</v>
      </c>
      <c r="G6" s="202" t="s">
        <v>2</v>
      </c>
      <c r="H6" s="202" t="s">
        <v>4</v>
      </c>
      <c r="I6" s="202" t="s">
        <v>4</v>
      </c>
      <c r="J6" s="202" t="s">
        <v>3</v>
      </c>
      <c r="K6" s="202" t="s">
        <v>5</v>
      </c>
      <c r="L6" s="202" t="s">
        <v>6</v>
      </c>
      <c r="M6" s="202" t="s">
        <v>7</v>
      </c>
      <c r="N6" s="203" t="s">
        <v>8</v>
      </c>
      <c r="O6" s="204" t="s">
        <v>48</v>
      </c>
      <c r="P6" s="204" t="s">
        <v>12</v>
      </c>
    </row>
    <row r="7" spans="1:17" ht="15" customHeight="1" x14ac:dyDescent="0.2">
      <c r="A7" s="156"/>
      <c r="B7" s="215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4"/>
      <c r="P7" s="4"/>
    </row>
    <row r="8" spans="1:17" ht="18" customHeight="1" x14ac:dyDescent="0.2">
      <c r="A8" s="156"/>
      <c r="B8" s="166" t="s">
        <v>49</v>
      </c>
      <c r="C8" s="209">
        <v>3350</v>
      </c>
      <c r="D8" s="209">
        <v>2980</v>
      </c>
      <c r="E8" s="209">
        <v>3380</v>
      </c>
      <c r="F8" s="209">
        <v>2765</v>
      </c>
      <c r="G8" s="209">
        <v>2156</v>
      </c>
      <c r="H8" s="209">
        <v>2342</v>
      </c>
      <c r="I8" s="209">
        <v>2985</v>
      </c>
      <c r="J8" s="209">
        <v>2745</v>
      </c>
      <c r="K8" s="209">
        <v>2230</v>
      </c>
      <c r="L8" s="209">
        <v>2670</v>
      </c>
      <c r="M8" s="209">
        <v>2780</v>
      </c>
      <c r="N8" s="209">
        <v>3190</v>
      </c>
      <c r="O8" s="226">
        <f>SUM(C8,D8:N8)</f>
        <v>33573</v>
      </c>
      <c r="P8" s="226">
        <f>SUM(C8:N8)</f>
        <v>33573</v>
      </c>
    </row>
    <row r="9" spans="1:17" ht="18" customHeight="1" x14ac:dyDescent="0.2">
      <c r="A9" s="156"/>
      <c r="B9" s="168" t="s">
        <v>43</v>
      </c>
      <c r="C9" s="222">
        <v>3483</v>
      </c>
      <c r="D9" s="222">
        <v>3031</v>
      </c>
      <c r="E9" s="222">
        <v>3426</v>
      </c>
      <c r="F9" s="222">
        <v>2844</v>
      </c>
      <c r="G9" s="222">
        <v>2328</v>
      </c>
      <c r="H9" s="222">
        <v>2456</v>
      </c>
      <c r="I9" s="222">
        <v>3042</v>
      </c>
      <c r="J9" s="222">
        <v>2841</v>
      </c>
      <c r="K9" s="222">
        <v>2475</v>
      </c>
      <c r="L9" s="222">
        <v>2821</v>
      </c>
      <c r="M9" s="222">
        <v>2868</v>
      </c>
      <c r="N9" s="222">
        <v>3325</v>
      </c>
      <c r="O9" s="226">
        <f>SUM(C9,D9:N9)</f>
        <v>34940</v>
      </c>
      <c r="P9" s="226">
        <f>SUM(C9:N9)</f>
        <v>34940</v>
      </c>
    </row>
    <row r="10" spans="1:17" ht="18" customHeight="1" x14ac:dyDescent="0.2">
      <c r="A10" s="156"/>
      <c r="B10" s="170" t="s">
        <v>50</v>
      </c>
      <c r="C10" s="223">
        <v>3461</v>
      </c>
      <c r="D10" s="223"/>
      <c r="E10" s="223"/>
      <c r="F10" s="223"/>
      <c r="G10" s="223"/>
      <c r="H10" s="223"/>
      <c r="I10" s="223"/>
      <c r="J10" s="223"/>
      <c r="K10" s="224"/>
      <c r="L10" s="224"/>
      <c r="M10" s="224"/>
      <c r="N10" s="224"/>
      <c r="O10" s="227">
        <f>SUM(C10,D10:N10)</f>
        <v>3461</v>
      </c>
      <c r="P10" s="228">
        <f>SUM(C10:N10)</f>
        <v>3461</v>
      </c>
    </row>
    <row r="11" spans="1:17" ht="15" customHeight="1" x14ac:dyDescent="0.2">
      <c r="A11" s="156"/>
      <c r="B11" s="17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38"/>
      <c r="P11" s="156"/>
    </row>
    <row r="12" spans="1:17" ht="15" customHeight="1" x14ac:dyDescent="0.2">
      <c r="A12" s="156"/>
      <c r="B12" s="2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</row>
    <row r="13" spans="1:17" x14ac:dyDescent="0.2">
      <c r="A13" s="156"/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</row>
    <row r="14" spans="1:17" ht="18.75" x14ac:dyDescent="0.35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62" t="s">
        <v>17</v>
      </c>
      <c r="M14" s="63"/>
      <c r="N14" s="63"/>
      <c r="O14" s="63"/>
      <c r="P14" s="88" t="s">
        <v>14</v>
      </c>
    </row>
    <row r="15" spans="1:17" ht="18.75" x14ac:dyDescent="0.35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64" t="s">
        <v>44</v>
      </c>
      <c r="M15" s="65"/>
      <c r="N15" s="65"/>
      <c r="O15" s="65"/>
      <c r="P15" s="89" t="s">
        <v>13</v>
      </c>
    </row>
    <row r="16" spans="1:17" ht="18.75" x14ac:dyDescent="0.35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66" t="str">
        <f>+B8</f>
        <v>Preliminar 2025</v>
      </c>
      <c r="M16" s="183"/>
      <c r="N16" s="90">
        <f>+O8</f>
        <v>33573</v>
      </c>
      <c r="O16" s="91"/>
      <c r="P16" s="92">
        <f>(N18-N16)/N16</f>
        <v>-0.89691120841152117</v>
      </c>
    </row>
    <row r="17" spans="1:17" ht="18.75" x14ac:dyDescent="0.35">
      <c r="A17" s="156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87" t="str">
        <f>+B9</f>
        <v>REAL 2024</v>
      </c>
      <c r="M17" s="188"/>
      <c r="N17" s="93">
        <f>+O9</f>
        <v>34940</v>
      </c>
      <c r="O17" s="94"/>
      <c r="P17" s="95">
        <f>(N18-N17)/N17</f>
        <v>-0.90094447624499141</v>
      </c>
    </row>
    <row r="18" spans="1:17" ht="18.75" x14ac:dyDescent="0.35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70" t="str">
        <f>+B10</f>
        <v>REAL 2025</v>
      </c>
      <c r="M18" s="192"/>
      <c r="N18" s="96">
        <f>+O10</f>
        <v>3461</v>
      </c>
      <c r="O18" s="97"/>
      <c r="P18" s="98"/>
    </row>
    <row r="19" spans="1:17" x14ac:dyDescent="0.2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35"/>
      <c r="M19" s="35"/>
      <c r="N19" s="35"/>
      <c r="O19" s="35"/>
      <c r="P19" s="35"/>
      <c r="Q19" s="35"/>
    </row>
    <row r="20" spans="1:17" ht="18.75" x14ac:dyDescent="0.35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62" t="s">
        <v>17</v>
      </c>
      <c r="M20" s="63"/>
      <c r="N20" s="63"/>
      <c r="O20" s="63"/>
      <c r="P20" s="88" t="s">
        <v>14</v>
      </c>
      <c r="Q20" s="35"/>
    </row>
    <row r="21" spans="1:17" ht="18.75" x14ac:dyDescent="0.35">
      <c r="A21" s="156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64" t="s">
        <v>33</v>
      </c>
      <c r="M21" s="65"/>
      <c r="N21" s="65"/>
      <c r="O21" s="65"/>
      <c r="P21" s="89" t="s">
        <v>13</v>
      </c>
      <c r="Q21" s="35"/>
    </row>
    <row r="22" spans="1:17" ht="18.75" x14ac:dyDescent="0.35">
      <c r="A22" s="156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66" t="str">
        <f>+L16</f>
        <v>Preliminar 2025</v>
      </c>
      <c r="M22" s="183"/>
      <c r="N22" s="90">
        <f>+P8</f>
        <v>33573</v>
      </c>
      <c r="O22" s="91"/>
      <c r="P22" s="92">
        <f>(N24-N22)/N22</f>
        <v>-0.89691120841152117</v>
      </c>
      <c r="Q22" s="35"/>
    </row>
    <row r="23" spans="1:17" ht="15.75" customHeight="1" x14ac:dyDescent="0.35">
      <c r="A23" s="156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87" t="str">
        <f>+L17</f>
        <v>REAL 2024</v>
      </c>
      <c r="M23" s="188"/>
      <c r="N23" s="93">
        <f>+P9</f>
        <v>34940</v>
      </c>
      <c r="O23" s="94"/>
      <c r="P23" s="95">
        <f>(N24-N23)/N23</f>
        <v>-0.90094447624499141</v>
      </c>
      <c r="Q23" s="35"/>
    </row>
    <row r="24" spans="1:17" ht="15" customHeight="1" x14ac:dyDescent="0.35">
      <c r="A24" s="156"/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70" t="str">
        <f>+L18</f>
        <v>REAL 2025</v>
      </c>
      <c r="M24" s="192"/>
      <c r="N24" s="96">
        <f>+P10</f>
        <v>3461</v>
      </c>
      <c r="O24" s="99"/>
      <c r="P24" s="98"/>
      <c r="Q24" s="35"/>
    </row>
    <row r="25" spans="1:17" ht="15" customHeight="1" x14ac:dyDescent="0.35">
      <c r="A25" s="156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00"/>
      <c r="M25" s="101"/>
      <c r="N25" s="102"/>
      <c r="O25" s="101"/>
      <c r="P25" s="101"/>
      <c r="Q25" s="35"/>
    </row>
    <row r="26" spans="1:17" ht="15.75" customHeight="1" x14ac:dyDescent="0.35">
      <c r="A26" s="156"/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00"/>
      <c r="M26" s="101"/>
      <c r="N26" s="101"/>
      <c r="O26" s="101"/>
      <c r="P26" s="101"/>
      <c r="Q26" s="35"/>
    </row>
    <row r="27" spans="1:17" ht="12.75" customHeight="1" x14ac:dyDescent="0.25">
      <c r="A27" s="156"/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39"/>
      <c r="M27" s="36"/>
      <c r="N27" s="36"/>
      <c r="O27" s="36"/>
      <c r="P27" s="36"/>
      <c r="Q27" s="35"/>
    </row>
    <row r="28" spans="1:17" ht="12.75" customHeight="1" x14ac:dyDescent="0.25">
      <c r="A28" s="156"/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36"/>
      <c r="M28" s="36"/>
      <c r="N28" s="37"/>
      <c r="O28" s="36"/>
      <c r="P28" s="36"/>
      <c r="Q28" s="35"/>
    </row>
    <row r="29" spans="1:17" ht="12.75" customHeight="1" x14ac:dyDescent="0.25">
      <c r="A29" s="156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36"/>
      <c r="M29" s="36"/>
      <c r="N29" s="36"/>
      <c r="O29" s="36"/>
      <c r="P29" s="36"/>
      <c r="Q29" s="35"/>
    </row>
    <row r="30" spans="1:17" ht="12.75" customHeight="1" x14ac:dyDescent="0.25">
      <c r="A30" s="156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36"/>
      <c r="M30" s="36"/>
      <c r="N30" s="36"/>
      <c r="O30" s="36"/>
      <c r="P30" s="36"/>
      <c r="Q30" s="35"/>
    </row>
    <row r="31" spans="1:17" ht="12.75" customHeight="1" x14ac:dyDescent="0.25">
      <c r="A31" s="156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36"/>
      <c r="M31" s="36"/>
      <c r="N31" s="36"/>
      <c r="O31" s="36"/>
      <c r="P31" s="36"/>
      <c r="Q31" s="35"/>
    </row>
    <row r="32" spans="1:17" ht="12.75" customHeight="1" x14ac:dyDescent="0.25">
      <c r="A32" s="156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36"/>
      <c r="M32" s="36"/>
      <c r="N32" s="36"/>
      <c r="O32" s="36"/>
      <c r="P32" s="36"/>
      <c r="Q32" s="35"/>
    </row>
    <row r="33" spans="1:17" ht="12.75" customHeight="1" x14ac:dyDescent="0.25">
      <c r="A33" s="156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36"/>
      <c r="M33" s="36"/>
      <c r="N33" s="36"/>
      <c r="O33" s="36"/>
      <c r="P33" s="36"/>
      <c r="Q33" s="35"/>
    </row>
    <row r="34" spans="1:17" ht="12.75" customHeight="1" x14ac:dyDescent="0.25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36"/>
      <c r="M34" s="36"/>
      <c r="N34" s="36"/>
      <c r="O34" s="36"/>
      <c r="P34" s="36"/>
      <c r="Q34" s="35"/>
    </row>
    <row r="35" spans="1:17" ht="12.75" customHeight="1" x14ac:dyDescent="0.2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36"/>
      <c r="M35" s="36"/>
      <c r="N35" s="36"/>
      <c r="O35" s="36"/>
      <c r="P35" s="36"/>
      <c r="Q35" s="35"/>
    </row>
    <row r="36" spans="1:17" ht="12.75" customHeight="1" x14ac:dyDescent="0.25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33"/>
      <c r="M36" s="33"/>
      <c r="N36" s="33"/>
      <c r="O36" s="33"/>
      <c r="P36" s="33"/>
    </row>
    <row r="37" spans="1:17" ht="12.75" customHeight="1" x14ac:dyDescent="0.25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33"/>
      <c r="M37" s="33"/>
      <c r="N37" s="33"/>
      <c r="O37" s="33"/>
      <c r="P37" s="33"/>
    </row>
    <row r="38" spans="1:17" ht="12.75" customHeight="1" x14ac:dyDescent="0.25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33"/>
      <c r="M38" s="33"/>
      <c r="N38" s="33"/>
      <c r="O38" s="33"/>
      <c r="P38" s="33"/>
    </row>
    <row r="39" spans="1:17" ht="12.75" customHeight="1" x14ac:dyDescent="0.25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33"/>
      <c r="M39" s="33"/>
      <c r="N39" s="33"/>
      <c r="O39" s="33"/>
      <c r="P39" s="33"/>
    </row>
    <row r="40" spans="1:17" ht="12.75" customHeight="1" x14ac:dyDescent="0.25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33"/>
      <c r="M40" s="33"/>
      <c r="N40" s="33"/>
      <c r="O40" s="33"/>
      <c r="P40" s="33"/>
    </row>
    <row r="41" spans="1:17" ht="15" x14ac:dyDescent="0.2">
      <c r="A41" s="156"/>
      <c r="B41" s="156"/>
      <c r="C41" s="156"/>
      <c r="D41" s="156"/>
      <c r="E41" s="156"/>
      <c r="F41" s="156"/>
      <c r="G41" s="156"/>
      <c r="H41" s="4"/>
      <c r="I41" s="156"/>
      <c r="J41" s="156"/>
      <c r="K41" s="156"/>
      <c r="L41" s="156"/>
      <c r="M41" s="156"/>
      <c r="N41" s="156"/>
      <c r="O41" s="156"/>
      <c r="P41" s="156"/>
    </row>
    <row r="42" spans="1:17" ht="15" x14ac:dyDescent="0.2">
      <c r="A42" s="156"/>
      <c r="B42" s="156"/>
      <c r="C42" s="156"/>
      <c r="D42" s="156"/>
      <c r="E42" s="156"/>
      <c r="F42" s="156"/>
      <c r="G42" s="156"/>
      <c r="H42" s="4"/>
      <c r="I42" s="156"/>
      <c r="J42" s="156"/>
      <c r="K42" s="156"/>
      <c r="L42" s="156"/>
      <c r="M42" s="156"/>
      <c r="N42" s="156"/>
      <c r="O42" s="156"/>
      <c r="P42" s="156"/>
    </row>
    <row r="43" spans="1:17" ht="15" x14ac:dyDescent="0.2">
      <c r="H43" s="4"/>
    </row>
    <row r="44" spans="1:17" ht="15" x14ac:dyDescent="0.2">
      <c r="H44" s="4"/>
    </row>
    <row r="45" spans="1:17" ht="15.75" x14ac:dyDescent="0.25">
      <c r="H45" s="5"/>
    </row>
    <row r="49" spans="2:16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 x14ac:dyDescent="0.2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 ht="18" x14ac:dyDescent="0.25">
      <c r="B51" s="6"/>
      <c r="C51" s="6"/>
      <c r="D51" s="7" t="s">
        <v>10</v>
      </c>
      <c r="E51" s="7"/>
      <c r="F51" s="7"/>
      <c r="G51" s="7"/>
      <c r="H51" s="7"/>
      <c r="I51" s="8"/>
      <c r="J51" s="8"/>
      <c r="K51" s="8"/>
      <c r="L51" s="8"/>
      <c r="M51" s="8"/>
      <c r="N51" s="8"/>
      <c r="O51" s="6"/>
      <c r="P51" s="6"/>
    </row>
    <row r="52" spans="2:16" ht="18" x14ac:dyDescent="0.25">
      <c r="B52" s="6"/>
      <c r="C52" s="6"/>
      <c r="D52" s="7"/>
      <c r="E52" s="7"/>
      <c r="F52" s="7"/>
      <c r="G52" s="7"/>
      <c r="H52" s="7"/>
      <c r="I52" s="8"/>
      <c r="J52" s="8"/>
      <c r="K52" s="8"/>
      <c r="L52" s="8" t="s">
        <v>11</v>
      </c>
      <c r="M52" s="8"/>
      <c r="N52" s="8"/>
      <c r="O52" s="6"/>
      <c r="P52" s="6"/>
    </row>
    <row r="53" spans="2:16" ht="18" x14ac:dyDescent="0.25">
      <c r="B53" s="6"/>
      <c r="C53" s="6"/>
      <c r="D53" s="7" t="s">
        <v>9</v>
      </c>
      <c r="E53" s="7"/>
      <c r="F53" s="10">
        <f>SUM(C8:H8)</f>
        <v>16973</v>
      </c>
      <c r="G53" s="7"/>
      <c r="H53" s="7"/>
      <c r="I53" s="8"/>
      <c r="J53" s="8"/>
      <c r="K53" s="8"/>
      <c r="L53" s="8"/>
      <c r="M53" s="8"/>
      <c r="N53" s="8"/>
      <c r="O53" s="6"/>
      <c r="P53" s="6"/>
    </row>
    <row r="54" spans="2:16" ht="18" x14ac:dyDescent="0.25">
      <c r="B54" s="6"/>
      <c r="C54" s="6"/>
      <c r="D54" s="7">
        <v>2008</v>
      </c>
      <c r="E54" s="7"/>
      <c r="F54" s="10">
        <f>SUM(C9:H9)</f>
        <v>17568</v>
      </c>
      <c r="G54" s="7"/>
      <c r="H54" s="7"/>
      <c r="I54" s="8"/>
      <c r="J54" s="8"/>
      <c r="K54" s="8"/>
      <c r="L54" s="8"/>
      <c r="M54" s="8"/>
      <c r="N54" s="8"/>
      <c r="O54" s="6"/>
      <c r="P54" s="6"/>
    </row>
    <row r="55" spans="2:16" ht="18" x14ac:dyDescent="0.25">
      <c r="B55" s="6"/>
      <c r="C55" s="6"/>
      <c r="D55" s="7">
        <v>2009</v>
      </c>
      <c r="E55" s="7"/>
      <c r="F55" s="10">
        <f>SUM(C10:H10)</f>
        <v>3461</v>
      </c>
      <c r="G55" s="7"/>
      <c r="H55" s="7"/>
      <c r="I55" s="8"/>
      <c r="J55" s="8"/>
      <c r="K55" s="8"/>
      <c r="L55" s="8"/>
      <c r="M55" s="8"/>
      <c r="N55" s="8"/>
      <c r="O55" s="6"/>
      <c r="P55" s="6"/>
    </row>
    <row r="56" spans="2:16" ht="15" x14ac:dyDescent="0.2">
      <c r="B56" s="6"/>
      <c r="C56" s="6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</row>
    <row r="57" spans="2:16" ht="15" x14ac:dyDescent="0.2"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2:16" ht="15" x14ac:dyDescent="0.2"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2:16" ht="15" x14ac:dyDescent="0.2"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</sheetData>
  <mergeCells count="1">
    <mergeCell ref="B2:P2"/>
  </mergeCells>
  <printOptions horizontalCentered="1"/>
  <pageMargins left="0.35" right="0.32" top="0.25" bottom="0.42" header="0" footer="0"/>
  <pageSetup scale="76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"/>
  <sheetViews>
    <sheetView showGridLines="0" zoomScale="85" zoomScaleNormal="85" workbookViewId="0">
      <selection activeCell="L26" sqref="L26:P38"/>
    </sheetView>
  </sheetViews>
  <sheetFormatPr baseColWidth="10" defaultColWidth="11.42578125" defaultRowHeight="12.75" x14ac:dyDescent="0.2"/>
  <cols>
    <col min="2" max="2" width="27.85546875" bestFit="1" customWidth="1"/>
    <col min="3" max="3" width="12.42578125" customWidth="1"/>
    <col min="4" max="4" width="13.28515625" customWidth="1"/>
    <col min="5" max="6" width="12.7109375" customWidth="1"/>
    <col min="7" max="7" width="12.85546875" customWidth="1"/>
    <col min="8" max="8" width="14" customWidth="1"/>
    <col min="9" max="9" width="12.42578125" customWidth="1"/>
    <col min="10" max="10" width="12.7109375" customWidth="1"/>
    <col min="11" max="11" width="13.28515625" customWidth="1"/>
    <col min="12" max="12" width="13" customWidth="1"/>
    <col min="13" max="13" width="13.28515625" customWidth="1"/>
    <col min="14" max="14" width="14.7109375" customWidth="1"/>
    <col min="15" max="15" width="14.28515625" customWidth="1"/>
    <col min="16" max="16" width="14.5703125" customWidth="1"/>
    <col min="17" max="17" width="12.7109375" bestFit="1" customWidth="1"/>
    <col min="18" max="18" width="10.42578125" customWidth="1"/>
  </cols>
  <sheetData>
    <row r="1" spans="1:20" ht="48.75" customHeight="1" x14ac:dyDescent="0.2">
      <c r="A1" s="156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2"/>
    </row>
    <row r="2" spans="1:20" ht="42" customHeight="1" x14ac:dyDescent="0.5">
      <c r="A2" s="156"/>
      <c r="B2" s="238" t="s">
        <v>39</v>
      </c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0"/>
    </row>
    <row r="3" spans="1:20" ht="15" customHeight="1" thickBot="1" x14ac:dyDescent="0.35">
      <c r="A3" s="156"/>
      <c r="B3" s="159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3"/>
      <c r="R3" s="3"/>
    </row>
    <row r="4" spans="1:20" ht="15" customHeight="1" thickTop="1" x14ac:dyDescent="0.2">
      <c r="A4" s="156"/>
      <c r="B4" s="158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3"/>
      <c r="R4" s="3"/>
    </row>
    <row r="5" spans="1:20" ht="15" customHeight="1" x14ac:dyDescent="0.3">
      <c r="A5" s="156"/>
      <c r="B5" s="163"/>
      <c r="C5" s="163"/>
      <c r="D5" s="163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44"/>
      <c r="T5" s="44"/>
    </row>
    <row r="6" spans="1:20" ht="26.25" customHeight="1" x14ac:dyDescent="0.3">
      <c r="A6" s="156"/>
      <c r="B6" s="201" t="s">
        <v>18</v>
      </c>
      <c r="C6" s="201" t="s">
        <v>0</v>
      </c>
      <c r="D6" s="201" t="s">
        <v>1</v>
      </c>
      <c r="E6" s="201" t="s">
        <v>2</v>
      </c>
      <c r="F6" s="201" t="s">
        <v>3</v>
      </c>
      <c r="G6" s="201" t="s">
        <v>2</v>
      </c>
      <c r="H6" s="201" t="s">
        <v>4</v>
      </c>
      <c r="I6" s="201" t="s">
        <v>4</v>
      </c>
      <c r="J6" s="201" t="s">
        <v>3</v>
      </c>
      <c r="K6" s="201" t="s">
        <v>5</v>
      </c>
      <c r="L6" s="201" t="s">
        <v>6</v>
      </c>
      <c r="M6" s="201" t="s">
        <v>7</v>
      </c>
      <c r="N6" s="201" t="s">
        <v>8</v>
      </c>
      <c r="O6" s="204" t="s">
        <v>46</v>
      </c>
      <c r="P6" s="204" t="s">
        <v>12</v>
      </c>
      <c r="Q6" s="44"/>
      <c r="R6" s="44"/>
      <c r="S6" s="44"/>
      <c r="T6" s="44"/>
    </row>
    <row r="7" spans="1:20" ht="15" customHeight="1" x14ac:dyDescent="0.35">
      <c r="A7" s="156"/>
      <c r="B7" s="225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162"/>
      <c r="Q7" s="44"/>
      <c r="R7" s="44"/>
      <c r="S7" s="44"/>
      <c r="T7" s="44"/>
    </row>
    <row r="8" spans="1:20" ht="18" customHeight="1" x14ac:dyDescent="0.3">
      <c r="A8" s="156"/>
      <c r="B8" s="155" t="s">
        <v>49</v>
      </c>
      <c r="C8" s="217">
        <v>53135</v>
      </c>
      <c r="D8" s="217">
        <v>46550</v>
      </c>
      <c r="E8" s="217">
        <v>47354</v>
      </c>
      <c r="F8" s="217">
        <v>50144</v>
      </c>
      <c r="G8" s="217">
        <v>37684</v>
      </c>
      <c r="H8" s="217">
        <v>43218</v>
      </c>
      <c r="I8" s="217">
        <v>54573</v>
      </c>
      <c r="J8" s="217">
        <v>43626</v>
      </c>
      <c r="K8" s="217">
        <v>27450</v>
      </c>
      <c r="L8" s="217">
        <v>24640</v>
      </c>
      <c r="M8" s="217">
        <v>35335</v>
      </c>
      <c r="N8" s="217">
        <v>50876</v>
      </c>
      <c r="O8" s="229">
        <f>SUM(C8,D8:N8)</f>
        <v>514585</v>
      </c>
      <c r="P8" s="229">
        <f>SUM(C8:N8)</f>
        <v>514585</v>
      </c>
      <c r="Q8" s="55"/>
      <c r="R8" s="44"/>
      <c r="S8" s="44"/>
      <c r="T8" s="44"/>
    </row>
    <row r="9" spans="1:20" ht="18" customHeight="1" x14ac:dyDescent="0.3">
      <c r="A9" s="156"/>
      <c r="B9" s="168" t="s">
        <v>43</v>
      </c>
      <c r="C9" s="206">
        <v>53871</v>
      </c>
      <c r="D9" s="206">
        <v>44627</v>
      </c>
      <c r="E9" s="206">
        <v>59013</v>
      </c>
      <c r="F9" s="206">
        <v>43446</v>
      </c>
      <c r="G9" s="206">
        <v>35476</v>
      </c>
      <c r="H9" s="206">
        <v>38151</v>
      </c>
      <c r="I9" s="206">
        <v>52949</v>
      </c>
      <c r="J9" s="206">
        <v>42393</v>
      </c>
      <c r="K9" s="206">
        <v>25186</v>
      </c>
      <c r="L9" s="206">
        <v>33955</v>
      </c>
      <c r="M9" s="206">
        <v>43281</v>
      </c>
      <c r="N9" s="206">
        <v>62383</v>
      </c>
      <c r="O9" s="229">
        <f>SUM(C9,D9:N9)</f>
        <v>534731</v>
      </c>
      <c r="P9" s="230">
        <f>SUM(C9:N9)</f>
        <v>534731</v>
      </c>
      <c r="Q9" s="55"/>
      <c r="R9" s="44"/>
      <c r="S9" s="44"/>
      <c r="T9" s="44"/>
    </row>
    <row r="10" spans="1:20" ht="18" customHeight="1" x14ac:dyDescent="0.45">
      <c r="A10" s="156"/>
      <c r="B10" s="170" t="s">
        <v>51</v>
      </c>
      <c r="C10" s="86">
        <v>58816</v>
      </c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227">
        <f>SUM(C10,D10:N10)</f>
        <v>58816</v>
      </c>
      <c r="P10" s="228">
        <f>SUM(C10:N10)</f>
        <v>58816</v>
      </c>
      <c r="Q10" s="56"/>
      <c r="R10" s="44"/>
      <c r="S10" s="44"/>
      <c r="T10" s="44"/>
    </row>
    <row r="11" spans="1:20" ht="18" customHeight="1" x14ac:dyDescent="0.35">
      <c r="A11" s="156"/>
      <c r="B11" s="57"/>
      <c r="C11" s="82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9"/>
      <c r="P11" s="59"/>
      <c r="Q11" s="60"/>
      <c r="R11" s="61"/>
      <c r="S11" s="61"/>
      <c r="T11" s="44"/>
    </row>
    <row r="12" spans="1:20" ht="15" customHeight="1" x14ac:dyDescent="0.3">
      <c r="A12" s="156"/>
      <c r="B12" s="173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63"/>
      <c r="P12" s="163"/>
      <c r="Q12" s="44"/>
      <c r="R12" s="44"/>
      <c r="S12" s="44"/>
      <c r="T12" s="44"/>
    </row>
    <row r="13" spans="1:20" ht="18" x14ac:dyDescent="0.35">
      <c r="A13" s="156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32" t="s">
        <v>19</v>
      </c>
      <c r="M13" s="133"/>
      <c r="N13" s="133"/>
      <c r="O13" s="133"/>
      <c r="P13" s="134" t="s">
        <v>14</v>
      </c>
      <c r="Q13" s="47"/>
      <c r="R13" s="44"/>
      <c r="S13" s="44"/>
      <c r="T13" s="44"/>
    </row>
    <row r="14" spans="1:20" ht="18" x14ac:dyDescent="0.35">
      <c r="A14" s="156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35" t="s">
        <v>45</v>
      </c>
      <c r="M14" s="136"/>
      <c r="N14" s="136"/>
      <c r="O14" s="136"/>
      <c r="P14" s="137" t="s">
        <v>13</v>
      </c>
      <c r="Q14" s="44"/>
      <c r="R14" s="44"/>
      <c r="S14" s="44"/>
      <c r="T14" s="44"/>
    </row>
    <row r="15" spans="1:20" ht="18" x14ac:dyDescent="0.35">
      <c r="A15" s="156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38" t="str">
        <f>+B8</f>
        <v>Preliminar 2025</v>
      </c>
      <c r="M15" s="139"/>
      <c r="N15" s="140">
        <f>O8</f>
        <v>514585</v>
      </c>
      <c r="O15" s="141"/>
      <c r="P15" s="142">
        <f>(N17-N15)/N15</f>
        <v>-0.88570207060058104</v>
      </c>
      <c r="Q15" s="44"/>
      <c r="R15" s="44"/>
      <c r="S15" s="44"/>
      <c r="T15" s="44"/>
    </row>
    <row r="16" spans="1:20" ht="18" x14ac:dyDescent="0.35">
      <c r="A16" s="156"/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19" t="str">
        <f>+B9</f>
        <v>REAL 2024</v>
      </c>
      <c r="M16" s="120"/>
      <c r="N16" s="143">
        <f>O9</f>
        <v>534731</v>
      </c>
      <c r="O16" s="122"/>
      <c r="P16" s="131">
        <f>(N17-N16)/N16</f>
        <v>-0.89000824713734572</v>
      </c>
      <c r="Q16" s="44"/>
      <c r="R16" s="44"/>
      <c r="S16" s="44"/>
      <c r="T16" s="44"/>
    </row>
    <row r="17" spans="1:20" ht="18" x14ac:dyDescent="0.35">
      <c r="A17" s="156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44" t="str">
        <f>+B10</f>
        <v>Real 2025</v>
      </c>
      <c r="M17" s="145"/>
      <c r="N17" s="146">
        <f>O10</f>
        <v>58816</v>
      </c>
      <c r="O17" s="145"/>
      <c r="P17" s="147"/>
      <c r="Q17" s="44"/>
      <c r="R17" s="44"/>
      <c r="S17" s="44"/>
      <c r="T17" s="44"/>
    </row>
    <row r="18" spans="1:20" ht="18.75" x14ac:dyDescent="0.35">
      <c r="A18" s="156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48"/>
      <c r="M18" s="148"/>
      <c r="N18" s="148"/>
      <c r="O18" s="148"/>
      <c r="P18" s="148"/>
      <c r="Q18" s="66"/>
      <c r="R18" s="67"/>
      <c r="S18" s="44"/>
      <c r="T18" s="44"/>
    </row>
    <row r="19" spans="1:20" ht="18.75" x14ac:dyDescent="0.35">
      <c r="A19" s="156"/>
      <c r="B19" s="163"/>
      <c r="C19" s="163"/>
      <c r="D19" s="163"/>
      <c r="E19" s="163"/>
      <c r="F19" s="163"/>
      <c r="G19" s="163"/>
      <c r="H19" s="163"/>
      <c r="I19" s="163"/>
      <c r="J19" s="163"/>
      <c r="K19" s="195"/>
      <c r="L19" s="132" t="s">
        <v>19</v>
      </c>
      <c r="M19" s="133"/>
      <c r="N19" s="133"/>
      <c r="O19" s="133"/>
      <c r="P19" s="134" t="s">
        <v>14</v>
      </c>
      <c r="Q19" s="68"/>
      <c r="R19" s="67"/>
      <c r="S19" s="44"/>
      <c r="T19" s="44"/>
    </row>
    <row r="20" spans="1:20" ht="18.75" x14ac:dyDescent="0.35">
      <c r="A20" s="156"/>
      <c r="B20" s="163"/>
      <c r="C20" s="163"/>
      <c r="D20" s="163"/>
      <c r="E20" s="163"/>
      <c r="F20" s="163"/>
      <c r="G20" s="163"/>
      <c r="H20" s="163"/>
      <c r="I20" s="163"/>
      <c r="J20" s="163"/>
      <c r="K20" s="195"/>
      <c r="L20" s="135" t="s">
        <v>33</v>
      </c>
      <c r="M20" s="136"/>
      <c r="N20" s="136"/>
      <c r="O20" s="136"/>
      <c r="P20" s="137" t="s">
        <v>13</v>
      </c>
      <c r="Q20" s="69"/>
      <c r="R20" s="67"/>
      <c r="S20" s="44"/>
      <c r="T20" s="44"/>
    </row>
    <row r="21" spans="1:20" ht="18.75" x14ac:dyDescent="0.35">
      <c r="A21" s="156"/>
      <c r="B21" s="163"/>
      <c r="C21" s="163"/>
      <c r="D21" s="163"/>
      <c r="E21" s="163"/>
      <c r="F21" s="163"/>
      <c r="G21" s="163"/>
      <c r="H21" s="163"/>
      <c r="I21" s="163"/>
      <c r="J21" s="163"/>
      <c r="K21" s="195"/>
      <c r="L21" s="138" t="str">
        <f>+L15</f>
        <v>Preliminar 2025</v>
      </c>
      <c r="M21" s="139"/>
      <c r="N21" s="140">
        <f>+P8</f>
        <v>514585</v>
      </c>
      <c r="O21" s="141"/>
      <c r="P21" s="142">
        <f>(N23-N21)/N21</f>
        <v>-0.88570207060058104</v>
      </c>
      <c r="Q21" s="70"/>
      <c r="R21" s="67"/>
      <c r="S21" s="44"/>
      <c r="T21" s="44"/>
    </row>
    <row r="22" spans="1:20" ht="18.75" x14ac:dyDescent="0.35">
      <c r="A22" s="156"/>
      <c r="B22" s="163"/>
      <c r="C22" s="163"/>
      <c r="D22" s="163"/>
      <c r="E22" s="163"/>
      <c r="F22" s="163"/>
      <c r="G22" s="163"/>
      <c r="H22" s="163"/>
      <c r="I22" s="163"/>
      <c r="J22" s="163"/>
      <c r="K22" s="195"/>
      <c r="L22" s="119" t="str">
        <f>+L16</f>
        <v>REAL 2024</v>
      </c>
      <c r="M22" s="120"/>
      <c r="N22" s="143">
        <f>+P9</f>
        <v>534731</v>
      </c>
      <c r="O22" s="122"/>
      <c r="P22" s="131">
        <f>(N23-N22)/N22</f>
        <v>-0.89000824713734572</v>
      </c>
      <c r="Q22" s="70"/>
      <c r="R22" s="67"/>
      <c r="S22" s="44"/>
      <c r="T22" s="44"/>
    </row>
    <row r="23" spans="1:20" ht="18.75" x14ac:dyDescent="0.35">
      <c r="A23" s="156"/>
      <c r="B23" s="163"/>
      <c r="C23" s="163"/>
      <c r="D23" s="163"/>
      <c r="E23" s="163"/>
      <c r="F23" s="163"/>
      <c r="G23" s="163"/>
      <c r="H23" s="163"/>
      <c r="I23" s="163"/>
      <c r="J23" s="163"/>
      <c r="K23" s="195"/>
      <c r="L23" s="124" t="str">
        <f>+L17</f>
        <v>Real 2025</v>
      </c>
      <c r="M23" s="125"/>
      <c r="N23" s="149">
        <f>+P10</f>
        <v>58816</v>
      </c>
      <c r="O23" s="125"/>
      <c r="P23" s="128"/>
      <c r="Q23" s="70"/>
      <c r="R23" s="67"/>
      <c r="S23" s="44"/>
      <c r="T23" s="44"/>
    </row>
    <row r="24" spans="1:20" ht="18.75" x14ac:dyDescent="0.35">
      <c r="A24" s="156"/>
      <c r="B24" s="163"/>
      <c r="C24" s="163"/>
      <c r="D24" s="163"/>
      <c r="E24" s="163"/>
      <c r="F24" s="163"/>
      <c r="G24" s="163"/>
      <c r="H24" s="163"/>
      <c r="I24" s="163"/>
      <c r="J24" s="163"/>
      <c r="K24" s="195"/>
      <c r="L24" s="71"/>
      <c r="M24" s="196"/>
      <c r="N24" s="72"/>
      <c r="O24" s="73"/>
      <c r="P24" s="50"/>
      <c r="Q24" s="70"/>
      <c r="R24" s="67"/>
      <c r="S24" s="44"/>
      <c r="T24" s="44"/>
    </row>
    <row r="25" spans="1:20" ht="18.75" x14ac:dyDescent="0.3">
      <c r="A25" s="156"/>
      <c r="B25" s="163"/>
      <c r="C25" s="163"/>
      <c r="D25" s="163"/>
      <c r="E25" s="163"/>
      <c r="F25" s="163"/>
      <c r="G25" s="163"/>
      <c r="H25" s="163"/>
      <c r="I25" s="163"/>
      <c r="J25" s="163"/>
      <c r="K25" s="195"/>
      <c r="L25" s="74"/>
      <c r="M25" s="74"/>
      <c r="N25" s="74"/>
      <c r="O25" s="75"/>
      <c r="P25" s="74"/>
      <c r="Q25" s="70"/>
      <c r="R25" s="67"/>
      <c r="S25" s="44"/>
      <c r="T25" s="44"/>
    </row>
    <row r="26" spans="1:20" ht="18.75" x14ac:dyDescent="0.3">
      <c r="A26" s="156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241"/>
      <c r="M26" s="241"/>
      <c r="N26" s="241"/>
      <c r="O26" s="241"/>
      <c r="P26" s="241"/>
      <c r="Q26" s="68"/>
      <c r="R26" s="67"/>
      <c r="S26" s="44"/>
      <c r="T26" s="44"/>
    </row>
    <row r="27" spans="1:20" ht="15" customHeight="1" x14ac:dyDescent="0.3">
      <c r="A27" s="156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241"/>
      <c r="M27" s="241"/>
      <c r="N27" s="241"/>
      <c r="O27" s="241"/>
      <c r="P27" s="241"/>
      <c r="Q27" s="74"/>
      <c r="R27" s="44"/>
      <c r="S27" s="44"/>
      <c r="T27" s="44"/>
    </row>
    <row r="28" spans="1:20" ht="15" customHeight="1" x14ac:dyDescent="0.3">
      <c r="A28" s="156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241"/>
      <c r="M28" s="241"/>
      <c r="N28" s="241"/>
      <c r="O28" s="241"/>
      <c r="P28" s="241"/>
      <c r="Q28" s="74"/>
      <c r="R28" s="44"/>
      <c r="S28" s="44"/>
      <c r="T28" s="44"/>
    </row>
    <row r="29" spans="1:20" ht="15" customHeight="1" x14ac:dyDescent="0.3">
      <c r="A29" s="156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241"/>
      <c r="M29" s="241"/>
      <c r="N29" s="241"/>
      <c r="O29" s="241"/>
      <c r="P29" s="241"/>
      <c r="Q29" s="74"/>
      <c r="R29" s="44"/>
      <c r="S29" s="44"/>
      <c r="T29" s="44"/>
    </row>
    <row r="30" spans="1:20" ht="15" customHeight="1" x14ac:dyDescent="0.3">
      <c r="A30" s="156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241"/>
      <c r="M30" s="241"/>
      <c r="N30" s="241"/>
      <c r="O30" s="241"/>
      <c r="P30" s="241"/>
      <c r="Q30" s="74"/>
      <c r="R30" s="44"/>
      <c r="S30" s="44"/>
      <c r="T30" s="44"/>
    </row>
    <row r="31" spans="1:20" ht="15" customHeight="1" x14ac:dyDescent="0.3">
      <c r="A31" s="156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241"/>
      <c r="M31" s="241"/>
      <c r="N31" s="241"/>
      <c r="O31" s="241"/>
      <c r="P31" s="241"/>
      <c r="Q31" s="74"/>
      <c r="R31" s="44"/>
      <c r="S31" s="44"/>
      <c r="T31" s="44"/>
    </row>
    <row r="32" spans="1:20" ht="15" customHeight="1" x14ac:dyDescent="0.3">
      <c r="A32" s="156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241"/>
      <c r="M32" s="241"/>
      <c r="N32" s="241"/>
      <c r="O32" s="241"/>
      <c r="P32" s="241"/>
      <c r="Q32" s="74"/>
      <c r="R32" s="44"/>
      <c r="S32" s="44"/>
      <c r="T32" s="44"/>
    </row>
    <row r="33" spans="1:20" ht="15" customHeight="1" x14ac:dyDescent="0.3">
      <c r="A33" s="156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241"/>
      <c r="M33" s="241"/>
      <c r="N33" s="241"/>
      <c r="O33" s="241"/>
      <c r="P33" s="241"/>
      <c r="Q33" s="74"/>
      <c r="R33" s="44"/>
      <c r="S33" s="44"/>
      <c r="T33" s="44"/>
    </row>
    <row r="34" spans="1:20" ht="15" customHeight="1" x14ac:dyDescent="0.3">
      <c r="A34" s="156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241"/>
      <c r="M34" s="241"/>
      <c r="N34" s="241"/>
      <c r="O34" s="241"/>
      <c r="P34" s="241"/>
      <c r="Q34" s="74"/>
      <c r="R34" s="44"/>
      <c r="S34" s="44"/>
      <c r="T34" s="44"/>
    </row>
    <row r="35" spans="1:20" ht="15" customHeight="1" x14ac:dyDescent="0.3">
      <c r="A35" s="156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241"/>
      <c r="M35" s="241"/>
      <c r="N35" s="241"/>
      <c r="O35" s="241"/>
      <c r="P35" s="241"/>
      <c r="Q35" s="74"/>
      <c r="R35" s="44"/>
      <c r="S35" s="44"/>
      <c r="T35" s="44"/>
    </row>
    <row r="36" spans="1:20" ht="15" customHeight="1" x14ac:dyDescent="0.3">
      <c r="A36" s="156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241"/>
      <c r="M36" s="241"/>
      <c r="N36" s="241"/>
      <c r="O36" s="241"/>
      <c r="P36" s="241"/>
      <c r="Q36" s="74"/>
      <c r="R36" s="44"/>
      <c r="S36" s="44"/>
      <c r="T36" s="44"/>
    </row>
    <row r="37" spans="1:20" ht="15" customHeight="1" x14ac:dyDescent="0.3">
      <c r="A37" s="156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241"/>
      <c r="M37" s="241"/>
      <c r="N37" s="241"/>
      <c r="O37" s="241"/>
      <c r="P37" s="241"/>
      <c r="Q37" s="74"/>
      <c r="R37" s="44"/>
      <c r="S37" s="44"/>
      <c r="T37" s="44"/>
    </row>
    <row r="38" spans="1:20" ht="15" customHeight="1" x14ac:dyDescent="0.3">
      <c r="A38" s="156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241"/>
      <c r="M38" s="241"/>
      <c r="N38" s="241"/>
      <c r="O38" s="241"/>
      <c r="P38" s="241"/>
      <c r="Q38" s="74"/>
      <c r="R38" s="44"/>
      <c r="S38" s="44"/>
      <c r="T38" s="44"/>
    </row>
    <row r="39" spans="1:20" ht="15" x14ac:dyDescent="0.3"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0" ht="15" x14ac:dyDescent="0.3"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</row>
    <row r="41" spans="1:20" ht="18.75" x14ac:dyDescent="0.35">
      <c r="B41" s="44"/>
      <c r="C41" s="44"/>
      <c r="D41" s="44"/>
      <c r="E41" s="44"/>
      <c r="F41" s="44"/>
      <c r="G41" s="44"/>
      <c r="H41" s="40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</row>
  </sheetData>
  <mergeCells count="2">
    <mergeCell ref="L26:P38"/>
    <mergeCell ref="B2:P2"/>
  </mergeCells>
  <printOptions horizontalCentered="1"/>
  <pageMargins left="0.17" right="0.17" top="0.51181102362204722" bottom="0.98425196850393704" header="0" footer="0"/>
  <pageSetup scale="6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showGridLines="0" tabSelected="1" zoomScale="85" zoomScaleNormal="85" workbookViewId="0">
      <selection activeCell="B9" sqref="B9:P21"/>
    </sheetView>
  </sheetViews>
  <sheetFormatPr baseColWidth="10" defaultColWidth="11.42578125" defaultRowHeight="15" x14ac:dyDescent="0.3"/>
  <cols>
    <col min="2" max="2" width="27.85546875" style="44" bestFit="1" customWidth="1"/>
    <col min="3" max="3" width="12.42578125" style="44" customWidth="1"/>
    <col min="4" max="4" width="13.28515625" style="44" customWidth="1"/>
    <col min="5" max="6" width="12.7109375" style="44" customWidth="1"/>
    <col min="7" max="7" width="12.85546875" style="44" customWidth="1"/>
    <col min="8" max="8" width="14" style="44" customWidth="1"/>
    <col min="9" max="9" width="12.42578125" style="44" customWidth="1"/>
    <col min="10" max="10" width="12.7109375" style="44" customWidth="1"/>
    <col min="11" max="11" width="13.28515625" style="44" customWidth="1"/>
    <col min="12" max="12" width="13" style="44" customWidth="1"/>
    <col min="13" max="13" width="13.28515625" style="44" customWidth="1"/>
    <col min="14" max="14" width="14.7109375" style="44" customWidth="1"/>
    <col min="15" max="15" width="14.28515625" style="44" customWidth="1"/>
    <col min="16" max="16" width="14.5703125" style="44" customWidth="1"/>
    <col min="17" max="17" width="12.7109375" bestFit="1" customWidth="1"/>
    <col min="18" max="18" width="10.42578125" customWidth="1"/>
  </cols>
  <sheetData>
    <row r="1" spans="1:19" ht="48.75" customHeight="1" x14ac:dyDescent="0.3"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2"/>
    </row>
    <row r="2" spans="1:19" ht="42" customHeight="1" x14ac:dyDescent="0.5">
      <c r="A2" s="44"/>
      <c r="B2" s="239" t="s">
        <v>38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150"/>
    </row>
    <row r="3" spans="1:19" ht="15" customHeight="1" thickBot="1" x14ac:dyDescent="0.4">
      <c r="A3" s="44"/>
      <c r="B3" s="76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54"/>
      <c r="R3" s="3"/>
    </row>
    <row r="4" spans="1:19" ht="15.75" thickTop="1" x14ac:dyDescent="0.3">
      <c r="A4" s="44"/>
      <c r="Q4" s="44"/>
    </row>
    <row r="5" spans="1:19" x14ac:dyDescent="0.3">
      <c r="A5" s="44"/>
      <c r="Q5" s="44"/>
    </row>
    <row r="6" spans="1:19" ht="43.5" x14ac:dyDescent="0.3">
      <c r="A6" s="44"/>
      <c r="B6" s="231" t="s">
        <v>20</v>
      </c>
      <c r="C6" s="231" t="s">
        <v>21</v>
      </c>
      <c r="D6" s="231" t="s">
        <v>22</v>
      </c>
      <c r="E6" s="231" t="s">
        <v>23</v>
      </c>
      <c r="F6" s="231" t="s">
        <v>24</v>
      </c>
      <c r="G6" s="231" t="s">
        <v>25</v>
      </c>
      <c r="H6" s="231" t="s">
        <v>26</v>
      </c>
      <c r="I6" s="231" t="s">
        <v>27</v>
      </c>
      <c r="J6" s="231" t="s">
        <v>28</v>
      </c>
      <c r="K6" s="231" t="s">
        <v>29</v>
      </c>
      <c r="L6" s="231" t="s">
        <v>30</v>
      </c>
      <c r="M6" s="231" t="s">
        <v>31</v>
      </c>
      <c r="N6" s="231" t="s">
        <v>32</v>
      </c>
      <c r="O6" s="236" t="s">
        <v>53</v>
      </c>
      <c r="P6" s="236" t="s">
        <v>52</v>
      </c>
      <c r="Q6" s="44"/>
    </row>
    <row r="7" spans="1:19" x14ac:dyDescent="0.3">
      <c r="A7" s="44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Q7" s="44"/>
    </row>
    <row r="8" spans="1:19" x14ac:dyDescent="0.3">
      <c r="A8" s="44"/>
      <c r="B8" s="235"/>
      <c r="C8" s="78"/>
      <c r="D8" s="78"/>
      <c r="E8" s="78"/>
      <c r="F8" s="78"/>
      <c r="G8" s="78"/>
      <c r="H8" s="78"/>
      <c r="I8" s="78"/>
      <c r="J8" s="78"/>
      <c r="K8" s="78"/>
      <c r="L8" s="78"/>
      <c r="M8" s="79"/>
      <c r="N8" s="79"/>
      <c r="O8" s="80"/>
      <c r="P8" s="81"/>
      <c r="Q8" s="44"/>
    </row>
    <row r="9" spans="1:19" x14ac:dyDescent="0.3">
      <c r="A9" s="44"/>
      <c r="B9" s="235">
        <v>2013</v>
      </c>
      <c r="C9" s="78">
        <v>1862</v>
      </c>
      <c r="D9" s="78">
        <v>2228</v>
      </c>
      <c r="E9" s="78">
        <v>1996</v>
      </c>
      <c r="F9" s="78">
        <v>1048</v>
      </c>
      <c r="G9" s="78">
        <v>836</v>
      </c>
      <c r="H9" s="78">
        <v>918</v>
      </c>
      <c r="I9" s="78">
        <v>1565</v>
      </c>
      <c r="J9" s="78">
        <v>1270</v>
      </c>
      <c r="K9" s="78">
        <v>950</v>
      </c>
      <c r="L9" s="78">
        <v>786</v>
      </c>
      <c r="M9" s="79">
        <v>1616</v>
      </c>
      <c r="N9" s="79">
        <v>2038</v>
      </c>
      <c r="O9" s="80">
        <f>+C9</f>
        <v>1862</v>
      </c>
      <c r="P9" s="81">
        <f t="shared" ref="P9:P14" si="0">SUM(C9:N9)</f>
        <v>17113</v>
      </c>
      <c r="Q9" s="44"/>
    </row>
    <row r="10" spans="1:19" x14ac:dyDescent="0.3">
      <c r="A10" s="44"/>
      <c r="B10" s="235">
        <v>2014</v>
      </c>
      <c r="C10" s="78">
        <v>2388</v>
      </c>
      <c r="D10" s="78">
        <v>3114</v>
      </c>
      <c r="E10" s="78">
        <v>2040</v>
      </c>
      <c r="F10" s="78">
        <v>1877</v>
      </c>
      <c r="G10" s="78">
        <v>1790</v>
      </c>
      <c r="H10" s="78">
        <v>1029</v>
      </c>
      <c r="I10" s="78">
        <v>1863</v>
      </c>
      <c r="J10" s="78">
        <v>1363</v>
      </c>
      <c r="K10" s="78">
        <v>435</v>
      </c>
      <c r="L10" s="78">
        <v>1276</v>
      </c>
      <c r="M10" s="79">
        <v>1588</v>
      </c>
      <c r="N10" s="79">
        <v>2716</v>
      </c>
      <c r="O10" s="80">
        <f t="shared" ref="O10:O20" si="1">+C10</f>
        <v>2388</v>
      </c>
      <c r="P10" s="81">
        <f t="shared" si="0"/>
        <v>21479</v>
      </c>
      <c r="Q10" s="151"/>
      <c r="S10" s="19"/>
    </row>
    <row r="11" spans="1:19" x14ac:dyDescent="0.3">
      <c r="A11" s="44"/>
      <c r="B11" s="235">
        <v>2015</v>
      </c>
      <c r="C11" s="78">
        <v>3302</v>
      </c>
      <c r="D11" s="78">
        <v>2761</v>
      </c>
      <c r="E11" s="78">
        <v>2648</v>
      </c>
      <c r="F11" s="78">
        <v>1557</v>
      </c>
      <c r="G11" s="78">
        <v>1027</v>
      </c>
      <c r="H11" s="78">
        <v>1089</v>
      </c>
      <c r="I11" s="78">
        <v>1784</v>
      </c>
      <c r="J11" s="78">
        <v>1392</v>
      </c>
      <c r="K11" s="78">
        <v>946</v>
      </c>
      <c r="L11" s="78">
        <v>882</v>
      </c>
      <c r="M11" s="79">
        <v>1920</v>
      </c>
      <c r="N11" s="79">
        <v>2758</v>
      </c>
      <c r="O11" s="80">
        <f t="shared" si="1"/>
        <v>3302</v>
      </c>
      <c r="P11" s="81">
        <f t="shared" si="0"/>
        <v>22066</v>
      </c>
      <c r="Q11" s="44"/>
    </row>
    <row r="12" spans="1:19" x14ac:dyDescent="0.3">
      <c r="A12" s="44"/>
      <c r="B12" s="235">
        <v>2016</v>
      </c>
      <c r="C12" s="78">
        <v>2571</v>
      </c>
      <c r="D12" s="78">
        <v>2728</v>
      </c>
      <c r="E12" s="78">
        <v>2650</v>
      </c>
      <c r="F12" s="78">
        <v>1873</v>
      </c>
      <c r="G12" s="78">
        <v>1572</v>
      </c>
      <c r="H12" s="78">
        <v>1095</v>
      </c>
      <c r="I12" s="78">
        <v>2403</v>
      </c>
      <c r="J12" s="78">
        <v>1462</v>
      </c>
      <c r="K12" s="78">
        <v>970</v>
      </c>
      <c r="L12" s="78">
        <v>1441</v>
      </c>
      <c r="M12" s="79">
        <v>1880</v>
      </c>
      <c r="N12" s="79">
        <v>2400</v>
      </c>
      <c r="O12" s="80">
        <f t="shared" si="1"/>
        <v>2571</v>
      </c>
      <c r="P12" s="81">
        <f t="shared" si="0"/>
        <v>23045</v>
      </c>
      <c r="Q12" s="44"/>
    </row>
    <row r="13" spans="1:19" x14ac:dyDescent="0.3">
      <c r="A13" s="44"/>
      <c r="B13" s="235">
        <v>2017</v>
      </c>
      <c r="C13" s="78">
        <v>2686</v>
      </c>
      <c r="D13" s="78">
        <v>2120</v>
      </c>
      <c r="E13" s="78">
        <v>2545</v>
      </c>
      <c r="F13" s="78">
        <v>2127</v>
      </c>
      <c r="G13" s="78">
        <v>1235</v>
      </c>
      <c r="H13" s="78">
        <v>3599</v>
      </c>
      <c r="I13" s="78">
        <v>2574</v>
      </c>
      <c r="J13" s="78">
        <v>1020</v>
      </c>
      <c r="K13" s="78">
        <v>865</v>
      </c>
      <c r="L13" s="78">
        <v>1043</v>
      </c>
      <c r="M13" s="79">
        <v>1957</v>
      </c>
      <c r="N13" s="79">
        <v>3240</v>
      </c>
      <c r="O13" s="80">
        <f t="shared" si="1"/>
        <v>2686</v>
      </c>
      <c r="P13" s="81">
        <f t="shared" si="0"/>
        <v>25011</v>
      </c>
      <c r="Q13" s="44"/>
    </row>
    <row r="14" spans="1:19" x14ac:dyDescent="0.3">
      <c r="A14" s="44"/>
      <c r="B14" s="235">
        <v>2018</v>
      </c>
      <c r="C14" s="78">
        <v>2357</v>
      </c>
      <c r="D14" s="78">
        <v>2798</v>
      </c>
      <c r="E14" s="78">
        <v>2992</v>
      </c>
      <c r="F14" s="78">
        <v>1872</v>
      </c>
      <c r="G14" s="78">
        <v>1453</v>
      </c>
      <c r="H14" s="78">
        <v>1595</v>
      </c>
      <c r="I14" s="78">
        <v>2388</v>
      </c>
      <c r="J14" s="78">
        <v>1710</v>
      </c>
      <c r="K14" s="78">
        <v>895</v>
      </c>
      <c r="L14" s="78">
        <v>1059</v>
      </c>
      <c r="M14" s="79">
        <v>2160</v>
      </c>
      <c r="N14" s="79">
        <v>3121</v>
      </c>
      <c r="O14" s="80">
        <f t="shared" si="1"/>
        <v>2357</v>
      </c>
      <c r="P14" s="81">
        <f t="shared" si="0"/>
        <v>24400</v>
      </c>
      <c r="Q14" s="44"/>
    </row>
    <row r="15" spans="1:19" s="156" customFormat="1" x14ac:dyDescent="0.3">
      <c r="A15" s="163"/>
      <c r="B15" s="235">
        <v>2019</v>
      </c>
      <c r="C15" s="78">
        <v>3186</v>
      </c>
      <c r="D15" s="78">
        <v>3114</v>
      </c>
      <c r="E15" s="78">
        <v>2678</v>
      </c>
      <c r="F15" s="78">
        <v>2312</v>
      </c>
      <c r="G15" s="78">
        <v>1802</v>
      </c>
      <c r="H15" s="78">
        <v>1489</v>
      </c>
      <c r="I15" s="78">
        <v>2562</v>
      </c>
      <c r="J15" s="78">
        <v>1567</v>
      </c>
      <c r="K15" s="78">
        <v>921</v>
      </c>
      <c r="L15" s="152">
        <v>1225</v>
      </c>
      <c r="M15" s="154">
        <v>1980</v>
      </c>
      <c r="N15" s="153">
        <v>3375</v>
      </c>
      <c r="O15" s="80">
        <f t="shared" si="1"/>
        <v>3186</v>
      </c>
      <c r="P15" s="81">
        <f t="shared" ref="P15:P18" si="2">SUM(C15:N15)</f>
        <v>26211</v>
      </c>
      <c r="Q15" s="163"/>
    </row>
    <row r="16" spans="1:19" s="156" customFormat="1" x14ac:dyDescent="0.3">
      <c r="A16" s="163"/>
      <c r="B16" s="235">
        <v>2020</v>
      </c>
      <c r="C16" s="78">
        <v>3012</v>
      </c>
      <c r="D16" s="78">
        <v>2957</v>
      </c>
      <c r="E16" s="78">
        <v>1963</v>
      </c>
      <c r="F16" s="78">
        <v>0</v>
      </c>
      <c r="G16" s="78">
        <v>0</v>
      </c>
      <c r="H16" s="78">
        <v>374</v>
      </c>
      <c r="I16" s="78">
        <v>1866</v>
      </c>
      <c r="J16" s="78">
        <v>1707</v>
      </c>
      <c r="K16" s="78">
        <v>1173</v>
      </c>
      <c r="L16" s="78">
        <v>2127</v>
      </c>
      <c r="M16" s="79">
        <v>1983</v>
      </c>
      <c r="N16" s="79">
        <v>2161</v>
      </c>
      <c r="O16" s="80">
        <f t="shared" si="1"/>
        <v>3012</v>
      </c>
      <c r="P16" s="81">
        <f t="shared" si="2"/>
        <v>19323</v>
      </c>
      <c r="Q16" s="163"/>
    </row>
    <row r="17" spans="1:17" x14ac:dyDescent="0.3">
      <c r="A17" s="44"/>
      <c r="B17" s="235">
        <v>2021</v>
      </c>
      <c r="C17" s="78">
        <v>1948</v>
      </c>
      <c r="D17" s="78">
        <v>1568</v>
      </c>
      <c r="E17" s="78">
        <v>2386</v>
      </c>
      <c r="F17" s="78">
        <v>2248</v>
      </c>
      <c r="G17" s="78">
        <v>2102</v>
      </c>
      <c r="H17" s="78">
        <v>2583</v>
      </c>
      <c r="I17" s="78">
        <v>3578</v>
      </c>
      <c r="J17" s="78">
        <v>2406</v>
      </c>
      <c r="K17" s="78">
        <v>1685</v>
      </c>
      <c r="L17" s="78">
        <v>2371</v>
      </c>
      <c r="M17" s="79">
        <v>2631</v>
      </c>
      <c r="N17" s="79">
        <v>4236</v>
      </c>
      <c r="O17" s="80">
        <f t="shared" si="1"/>
        <v>1948</v>
      </c>
      <c r="P17" s="81">
        <f t="shared" si="2"/>
        <v>29742</v>
      </c>
      <c r="Q17" s="44"/>
    </row>
    <row r="18" spans="1:17" x14ac:dyDescent="0.3">
      <c r="A18" s="44"/>
      <c r="B18" s="235">
        <v>2022</v>
      </c>
      <c r="C18" s="78">
        <v>4029</v>
      </c>
      <c r="D18" s="78">
        <v>3622</v>
      </c>
      <c r="E18" s="78">
        <v>4186</v>
      </c>
      <c r="F18" s="78">
        <v>3282</v>
      </c>
      <c r="G18" s="78">
        <v>2316</v>
      </c>
      <c r="H18" s="78">
        <v>2690</v>
      </c>
      <c r="I18" s="78">
        <v>3579</v>
      </c>
      <c r="J18" s="78">
        <v>2299</v>
      </c>
      <c r="K18" s="78">
        <v>1585</v>
      </c>
      <c r="L18" s="78">
        <v>1812</v>
      </c>
      <c r="M18" s="79">
        <v>2781</v>
      </c>
      <c r="N18" s="79">
        <v>4248</v>
      </c>
      <c r="O18" s="80">
        <f t="shared" si="1"/>
        <v>4029</v>
      </c>
      <c r="P18" s="81">
        <f t="shared" si="2"/>
        <v>36429</v>
      </c>
      <c r="Q18" s="44"/>
    </row>
    <row r="19" spans="1:17" s="156" customFormat="1" x14ac:dyDescent="0.3">
      <c r="A19" s="163"/>
      <c r="B19" s="235">
        <v>2023</v>
      </c>
      <c r="C19" s="78">
        <v>5082</v>
      </c>
      <c r="D19" s="78">
        <v>4679</v>
      </c>
      <c r="E19" s="78">
        <v>3744</v>
      </c>
      <c r="F19" s="78">
        <v>2974</v>
      </c>
      <c r="G19" s="78">
        <v>2325</v>
      </c>
      <c r="H19" s="78">
        <v>2677</v>
      </c>
      <c r="I19" s="78">
        <v>3375</v>
      </c>
      <c r="J19" s="78">
        <v>2550</v>
      </c>
      <c r="K19" s="78">
        <v>1123</v>
      </c>
      <c r="L19" s="78">
        <v>1466</v>
      </c>
      <c r="M19" s="79">
        <v>2689</v>
      </c>
      <c r="N19" s="79">
        <v>4003</v>
      </c>
      <c r="O19" s="80">
        <f t="shared" si="1"/>
        <v>5082</v>
      </c>
      <c r="P19" s="81">
        <f t="shared" ref="P19" si="3">SUM(C19:N19)</f>
        <v>36687</v>
      </c>
      <c r="Q19" s="163"/>
    </row>
    <row r="20" spans="1:17" s="156" customFormat="1" x14ac:dyDescent="0.3">
      <c r="A20" s="163"/>
      <c r="B20" s="235">
        <v>2024</v>
      </c>
      <c r="C20" s="78">
        <v>6251</v>
      </c>
      <c r="D20" s="78">
        <v>4980</v>
      </c>
      <c r="E20" s="78">
        <v>2217</v>
      </c>
      <c r="F20" s="78">
        <v>2381</v>
      </c>
      <c r="G20" s="78">
        <v>2041</v>
      </c>
      <c r="H20" s="78">
        <v>2402</v>
      </c>
      <c r="I20" s="78">
        <v>2842</v>
      </c>
      <c r="J20" s="78">
        <v>2241</v>
      </c>
      <c r="K20" s="78">
        <v>1282</v>
      </c>
      <c r="L20" s="78">
        <v>1601</v>
      </c>
      <c r="M20" s="79">
        <v>3116</v>
      </c>
      <c r="N20" s="79">
        <v>4878</v>
      </c>
      <c r="O20" s="80">
        <f t="shared" si="1"/>
        <v>6251</v>
      </c>
      <c r="P20" s="81">
        <v>36232</v>
      </c>
      <c r="Q20" s="163"/>
    </row>
    <row r="21" spans="1:17" x14ac:dyDescent="0.3">
      <c r="A21" s="44"/>
      <c r="B21" s="235">
        <v>2025</v>
      </c>
      <c r="C21" s="78">
        <v>6339</v>
      </c>
      <c r="D21" s="78"/>
      <c r="E21" s="78"/>
      <c r="F21" s="78"/>
      <c r="G21" s="78"/>
      <c r="H21" s="78"/>
      <c r="I21" s="78"/>
      <c r="J21" s="78"/>
      <c r="K21" s="78"/>
      <c r="L21" s="78"/>
      <c r="M21" s="79"/>
      <c r="N21" s="79"/>
      <c r="O21" s="80">
        <f>+C21</f>
        <v>6339</v>
      </c>
      <c r="P21" s="81">
        <f>+C21</f>
        <v>6339</v>
      </c>
      <c r="Q21" s="44"/>
    </row>
    <row r="22" spans="1:17" x14ac:dyDescent="0.3">
      <c r="A22" s="44"/>
      <c r="Q22" s="44"/>
    </row>
    <row r="23" spans="1:17" x14ac:dyDescent="0.3">
      <c r="A23" s="44"/>
      <c r="Q23" s="44"/>
    </row>
    <row r="24" spans="1:17" x14ac:dyDescent="0.3">
      <c r="A24" s="44"/>
      <c r="Q24" s="44"/>
    </row>
    <row r="25" spans="1:17" x14ac:dyDescent="0.3">
      <c r="A25" s="44"/>
      <c r="Q25" s="44"/>
    </row>
    <row r="26" spans="1:17" x14ac:dyDescent="0.3">
      <c r="A26" s="44"/>
      <c r="Q26" s="44"/>
    </row>
    <row r="27" spans="1:17" x14ac:dyDescent="0.3">
      <c r="A27" s="44"/>
      <c r="Q27" s="44"/>
    </row>
    <row r="28" spans="1:17" x14ac:dyDescent="0.3">
      <c r="A28" s="44"/>
      <c r="Q28" s="44"/>
    </row>
    <row r="29" spans="1:17" x14ac:dyDescent="0.3">
      <c r="A29" s="44"/>
      <c r="Q29" s="44"/>
    </row>
    <row r="30" spans="1:17" x14ac:dyDescent="0.3">
      <c r="A30" s="44"/>
      <c r="Q30" s="44"/>
    </row>
    <row r="31" spans="1:17" x14ac:dyDescent="0.3">
      <c r="A31" s="44"/>
      <c r="Q31" s="44"/>
    </row>
    <row r="32" spans="1:17" x14ac:dyDescent="0.3">
      <c r="A32" s="44"/>
      <c r="Q32" s="44"/>
    </row>
    <row r="33" spans="1:17" x14ac:dyDescent="0.3">
      <c r="A33" s="44"/>
      <c r="Q33" s="44"/>
    </row>
    <row r="34" spans="1:17" x14ac:dyDescent="0.3">
      <c r="A34" s="44"/>
      <c r="Q34" s="44"/>
    </row>
    <row r="35" spans="1:17" x14ac:dyDescent="0.3">
      <c r="A35" s="44"/>
      <c r="Q35" s="44"/>
    </row>
    <row r="36" spans="1:17" x14ac:dyDescent="0.3">
      <c r="A36" s="44"/>
      <c r="Q36" s="44"/>
    </row>
    <row r="37" spans="1:17" x14ac:dyDescent="0.3">
      <c r="A37" s="44"/>
      <c r="Q37" s="44"/>
    </row>
    <row r="38" spans="1:17" x14ac:dyDescent="0.3">
      <c r="A38" s="44"/>
      <c r="Q38" s="44"/>
    </row>
    <row r="39" spans="1:17" x14ac:dyDescent="0.3">
      <c r="A39" s="44"/>
      <c r="Q39" s="44"/>
    </row>
    <row r="40" spans="1:17" x14ac:dyDescent="0.3">
      <c r="A40" s="44"/>
      <c r="Q40" s="44"/>
    </row>
    <row r="41" spans="1:17" x14ac:dyDescent="0.3">
      <c r="A41" s="44"/>
      <c r="Q41" s="44"/>
    </row>
    <row r="42" spans="1:17" x14ac:dyDescent="0.3">
      <c r="A42" s="44"/>
      <c r="Q42" s="44"/>
    </row>
    <row r="43" spans="1:17" x14ac:dyDescent="0.3">
      <c r="A43" s="44"/>
      <c r="Q43" s="44"/>
    </row>
    <row r="44" spans="1:17" x14ac:dyDescent="0.3">
      <c r="A44" s="44"/>
      <c r="Q44" s="44"/>
    </row>
    <row r="45" spans="1:17" x14ac:dyDescent="0.3">
      <c r="A45" s="44"/>
      <c r="Q45" s="44"/>
    </row>
    <row r="46" spans="1:17" x14ac:dyDescent="0.3">
      <c r="A46" s="44"/>
      <c r="Q46" s="44"/>
    </row>
    <row r="47" spans="1:17" x14ac:dyDescent="0.3">
      <c r="A47" s="44"/>
      <c r="Q47" s="44"/>
    </row>
    <row r="48" spans="1:17" x14ac:dyDescent="0.3">
      <c r="A48" s="44"/>
      <c r="Q48" s="44"/>
    </row>
    <row r="49" spans="1:17" x14ac:dyDescent="0.3">
      <c r="A49" s="44"/>
      <c r="Q49" s="44"/>
    </row>
    <row r="50" spans="1:17" x14ac:dyDescent="0.3">
      <c r="A50" s="44"/>
      <c r="Q50" s="44"/>
    </row>
    <row r="51" spans="1:17" x14ac:dyDescent="0.3">
      <c r="A51" s="44"/>
      <c r="Q51" s="44"/>
    </row>
    <row r="52" spans="1:17" x14ac:dyDescent="0.3">
      <c r="A52" s="44"/>
      <c r="Q52" s="44"/>
    </row>
    <row r="53" spans="1:17" x14ac:dyDescent="0.3">
      <c r="A53" s="44"/>
      <c r="Q53" s="44"/>
    </row>
    <row r="54" spans="1:17" x14ac:dyDescent="0.3">
      <c r="A54" s="44"/>
      <c r="Q54" s="44"/>
    </row>
    <row r="55" spans="1:17" x14ac:dyDescent="0.3">
      <c r="A55" s="44"/>
      <c r="Q55" s="44"/>
    </row>
    <row r="56" spans="1:17" x14ac:dyDescent="0.3">
      <c r="A56" s="44"/>
      <c r="Q56" s="44"/>
    </row>
    <row r="57" spans="1:17" x14ac:dyDescent="0.3">
      <c r="A57" s="44"/>
      <c r="Q57" s="44"/>
    </row>
    <row r="58" spans="1:17" x14ac:dyDescent="0.3">
      <c r="A58" s="44"/>
      <c r="Q58" s="44"/>
    </row>
  </sheetData>
  <mergeCells count="1">
    <mergeCell ref="B2:P2"/>
  </mergeCells>
  <printOptions horizontalCentered="1"/>
  <pageMargins left="0.21" right="0.32" top="0.4" bottom="0.98425196850393704" header="0" footer="0"/>
  <pageSetup scale="63" orientation="landscape" r:id="rId1"/>
  <headerFooter alignWithMargins="0"/>
  <ignoredErrors>
    <ignoredError sqref="P10:P14 P15:P19 P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CRUCEROS</vt:lpstr>
      <vt:lpstr>PAX</vt:lpstr>
      <vt:lpstr>EmbTuristicas</vt:lpstr>
      <vt:lpstr>PAX (EMBTUR)</vt:lpstr>
      <vt:lpstr>Muelle Los Peines</vt:lpstr>
      <vt:lpstr>CRUCEROS!Área_de_impresión</vt:lpstr>
      <vt:lpstr>EmbTuristicas!Área_de_impresión</vt:lpstr>
      <vt:lpstr>'Muelle Los Peines'!Área_de_impresión</vt:lpstr>
      <vt:lpstr>PAX!Área_de_impresión</vt:lpstr>
      <vt:lpstr>'PAX (EMBTUR)'!Área_de_impresión</vt:lpstr>
    </vt:vector>
  </TitlesOfParts>
  <Company>DGFAP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amoralar</dc:creator>
  <cp:lastModifiedBy>eduardo</cp:lastModifiedBy>
  <cp:lastPrinted>2022-04-18T17:59:40Z</cp:lastPrinted>
  <dcterms:created xsi:type="dcterms:W3CDTF">2009-07-30T00:51:33Z</dcterms:created>
  <dcterms:modified xsi:type="dcterms:W3CDTF">2025-02-06T17:47:24Z</dcterms:modified>
</cp:coreProperties>
</file>