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5\Estadisticas\"/>
    </mc:Choice>
  </mc:AlternateContent>
  <bookViews>
    <workbookView xWindow="0" yWindow="0" windowWidth="28800" windowHeight="12300"/>
  </bookViews>
  <sheets>
    <sheet name="PAX (EMBTUR)" sheetId="1" r:id="rId1"/>
  </sheets>
  <externalReferences>
    <externalReference r:id="rId2"/>
  </externalReferences>
  <definedNames>
    <definedName name="_xlnm.Print_Area" localSheetId="0">'PAX (EMBTUR)'!$B$1:$P$38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" i="1" l="1"/>
  <c r="L17" i="1"/>
  <c r="L23" i="1" s="1"/>
  <c r="L16" i="1"/>
  <c r="L22" i="1" s="1"/>
  <c r="N15" i="1"/>
  <c r="L15" i="1"/>
  <c r="L21" i="1" s="1"/>
  <c r="P10" i="1"/>
  <c r="N23" i="1" s="1"/>
  <c r="O10" i="1"/>
  <c r="N17" i="1" s="1"/>
  <c r="P9" i="1"/>
  <c r="N22" i="1" s="1"/>
  <c r="O9" i="1"/>
  <c r="N16" i="1" s="1"/>
  <c r="P8" i="1"/>
  <c r="O8" i="1"/>
  <c r="P15" i="1" l="1"/>
  <c r="P16" i="1"/>
  <c r="P21" i="1"/>
  <c r="P22" i="1"/>
</calcChain>
</file>

<file path=xl/sharedStrings.xml><?xml version="1.0" encoding="utf-8"?>
<sst xmlns="http://schemas.openxmlformats.org/spreadsheetml/2006/main" count="27" uniqueCount="21">
  <si>
    <t>PASAJEROS DE EMBARCACIONES TURISTICAS</t>
  </si>
  <si>
    <t>VISITANTES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</si>
  <si>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</si>
  <si>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</si>
  <si>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</si>
  <si>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</si>
  <si>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</si>
  <si>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</si>
  <si>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</si>
  <si>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</si>
  <si>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</si>
  <si>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ACUMULADO MAYO</t>
  </si>
  <si>
    <t>Total Año</t>
  </si>
  <si>
    <t>Preliminar 2025</t>
  </si>
  <si>
    <t>REAL 2024</t>
  </si>
  <si>
    <t>Real 2025</t>
  </si>
  <si>
    <t>Análisis  Acumulado</t>
  </si>
  <si>
    <t>Var.</t>
  </si>
  <si>
    <t>%</t>
  </si>
  <si>
    <t>Anual</t>
  </si>
  <si>
    <t>al mes de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</si>
</sst>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5" x14ac:knownFonts="1">
    <font>
      <sz val="10"/>
      <name val="Arial"/>
    </font>
    <font>
      <sz val="10"/>
      <name val="Soberana Sans"/>
      <family val="3"/>
    </font>
    <font>
      <b/>
      <sz val="18"/>
      <name val="Montserrat"/>
    </font>
    <font>
      <b/>
      <sz val="18"/>
      <name val="Arial"/>
      <family val="2"/>
    </font>
    <font>
      <b/>
      <sz val="12"/>
      <name val="Soberana Sans"/>
      <family val="3"/>
    </font>
    <font>
      <sz val="10"/>
      <name val="Montserrat"/>
    </font>
    <font>
      <b/>
      <sz val="14"/>
      <name val="Montserrat"/>
    </font>
    <font>
      <b/>
      <sz val="10"/>
      <name val="Montserrat"/>
    </font>
    <font>
      <sz val="12"/>
      <name val="Montserrat"/>
    </font>
    <font>
      <b/>
      <sz val="12"/>
      <color rgb="FF285C2B"/>
      <name val="Montserrat"/>
    </font>
    <font>
      <sz val="10"/>
      <name val="Arial"/>
      <family val="2"/>
    </font>
    <font>
      <b/>
      <sz val="12"/>
      <color rgb="FFB38E5D"/>
      <name val="Montserrat"/>
    </font>
    <font>
      <b/>
      <sz val="12"/>
      <color rgb="FF285C4D"/>
      <name val="Montserrat"/>
    </font>
    <font>
      <b/>
      <sz val="12"/>
      <color rgb="FF9D2449"/>
      <name val="Montserrat"/>
    </font>
    <font>
      <b/>
      <sz val="16"/>
      <color rgb="FF002060"/>
      <name val="Montserrat"/>
    </font>
    <font>
      <b/>
      <sz val="12"/>
      <name val="Montserrat"/>
    </font>
    <font>
      <b/>
      <sz val="12"/>
      <color rgb="FF002060"/>
      <name val="Montserrat"/>
    </font>
    <font>
      <b/>
      <sz val="11"/>
      <color rgb="FF002060"/>
      <name val="Montserrat"/>
    </font>
    <font>
      <b/>
      <sz val="11"/>
      <color rgb="FF285C2B"/>
      <name val="Montserrat"/>
    </font>
    <font>
      <b/>
      <sz val="11"/>
      <color rgb="FFB38E5D"/>
      <name val="Montserrat"/>
    </font>
    <font>
      <b/>
      <sz val="11"/>
      <name val="Montserrat"/>
    </font>
    <font>
      <sz val="10"/>
      <color theme="0"/>
      <name val="Montserrat"/>
    </font>
    <font>
      <sz val="12"/>
      <color theme="0"/>
      <name val="Montserrat"/>
    </font>
    <font>
      <b/>
      <sz val="11"/>
      <color rgb="FF9D2449"/>
      <name val="Montserrat"/>
    </font>
    <font>
      <sz val="11"/>
      <color rgb="FF00206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/>
        <bgColor indexed="64"/>
      </patternFill>
    </fill>
    <fill>
      <patternFill patternType="lightHorizontal">
        <fgColor theme="0" tint="-0.14996795556505021"/>
        <bgColor auto="1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/>
    <xf numFmtId="0" fontId="4" fillId="0" borderId="1" xfId="0" applyFont="1" applyBorder="1"/>
    <xf numFmtId="0" fontId="1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8" fillId="0" borderId="0" xfId="0" applyFont="1" applyBorder="1"/>
    <xf numFmtId="0" fontId="8" fillId="3" borderId="4" xfId="0" applyFont="1" applyFill="1" applyBorder="1"/>
    <xf numFmtId="0" fontId="8" fillId="0" borderId="0" xfId="0" applyFont="1"/>
    <xf numFmtId="0" fontId="9" fillId="0" borderId="5" xfId="0" applyFont="1" applyBorder="1" applyAlignment="1">
      <alignment vertical="center"/>
    </xf>
    <xf numFmtId="164" fontId="9" fillId="3" borderId="4" xfId="2" applyNumberFormat="1" applyFont="1" applyFill="1" applyBorder="1" applyAlignment="1">
      <alignment vertical="center"/>
    </xf>
    <xf numFmtId="164" fontId="9" fillId="0" borderId="3" xfId="2" applyNumberFormat="1" applyFont="1" applyBorder="1" applyAlignment="1">
      <alignment vertical="center"/>
    </xf>
    <xf numFmtId="164" fontId="5" fillId="0" borderId="0" xfId="2" applyNumberFormat="1" applyFont="1"/>
    <xf numFmtId="0" fontId="11" fillId="3" borderId="6" xfId="0" applyFont="1" applyFill="1" applyBorder="1" applyAlignment="1">
      <alignment vertical="center"/>
    </xf>
    <xf numFmtId="164" fontId="12" fillId="3" borderId="7" xfId="2" applyNumberFormat="1" applyFont="1" applyFill="1" applyBorder="1" applyAlignment="1">
      <alignment vertical="center"/>
    </xf>
    <xf numFmtId="164" fontId="11" fillId="0" borderId="3" xfId="2" applyNumberFormat="1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164" fontId="13" fillId="3" borderId="7" xfId="2" applyNumberFormat="1" applyFont="1" applyFill="1" applyBorder="1" applyAlignment="1">
      <alignment vertical="center"/>
    </xf>
    <xf numFmtId="164" fontId="13" fillId="0" borderId="3" xfId="2" applyNumberFormat="1" applyFont="1" applyBorder="1" applyAlignment="1">
      <alignment vertical="center"/>
    </xf>
    <xf numFmtId="164" fontId="13" fillId="0" borderId="3" xfId="2" applyNumberFormat="1" applyFont="1" applyFill="1" applyBorder="1" applyAlignment="1">
      <alignment vertical="center"/>
    </xf>
    <xf numFmtId="49" fontId="14" fillId="0" borderId="6" xfId="2" applyNumberFormat="1" applyFont="1" applyFill="1" applyBorder="1" applyAlignment="1">
      <alignment horizontal="right"/>
    </xf>
    <xf numFmtId="0" fontId="8" fillId="0" borderId="0" xfId="0" applyFont="1" applyBorder="1" applyAlignment="1">
      <alignment vertical="center"/>
    </xf>
    <xf numFmtId="164" fontId="8" fillId="0" borderId="0" xfId="2" applyNumberFormat="1" applyFont="1" applyBorder="1" applyAlignment="1">
      <alignment horizontal="left"/>
    </xf>
    <xf numFmtId="164" fontId="8" fillId="0" borderId="0" xfId="2" applyNumberFormat="1" applyFont="1" applyBorder="1" applyAlignment="1">
      <alignment vertical="center"/>
    </xf>
    <xf numFmtId="164" fontId="15" fillId="0" borderId="0" xfId="2" applyNumberFormat="1" applyFont="1" applyBorder="1" applyAlignment="1">
      <alignment vertical="center"/>
    </xf>
    <xf numFmtId="164" fontId="16" fillId="0" borderId="0" xfId="2" applyNumberFormat="1" applyFont="1" applyFill="1" applyBorder="1"/>
    <xf numFmtId="0" fontId="5" fillId="0" borderId="0" xfId="0" applyFont="1" applyBorder="1"/>
    <xf numFmtId="0" fontId="5" fillId="0" borderId="0" xfId="0" applyFont="1" applyBorder="1" applyAlignment="1"/>
    <xf numFmtId="165" fontId="5" fillId="0" borderId="0" xfId="0" applyNumberFormat="1" applyFont="1"/>
    <xf numFmtId="0" fontId="17" fillId="4" borderId="5" xfId="0" applyFont="1" applyFill="1" applyBorder="1"/>
    <xf numFmtId="0" fontId="17" fillId="4" borderId="4" xfId="0" applyFont="1" applyFill="1" applyBorder="1"/>
    <xf numFmtId="0" fontId="17" fillId="4" borderId="9" xfId="0" applyFont="1" applyFill="1" applyBorder="1"/>
    <xf numFmtId="164" fontId="5" fillId="0" borderId="0" xfId="0" applyNumberFormat="1" applyFont="1"/>
    <xf numFmtId="0" fontId="17" fillId="4" borderId="8" xfId="0" applyFont="1" applyFill="1" applyBorder="1"/>
    <xf numFmtId="0" fontId="17" fillId="4" borderId="7" xfId="0" applyFont="1" applyFill="1" applyBorder="1"/>
    <xf numFmtId="0" fontId="17" fillId="4" borderId="10" xfId="0" applyFont="1" applyFill="1" applyBorder="1"/>
    <xf numFmtId="0" fontId="18" fillId="0" borderId="5" xfId="0" applyFont="1" applyBorder="1" applyAlignment="1">
      <alignment vertical="center"/>
    </xf>
    <xf numFmtId="0" fontId="18" fillId="0" borderId="4" xfId="0" applyFont="1" applyBorder="1"/>
    <xf numFmtId="164" fontId="18" fillId="0" borderId="4" xfId="2" applyNumberFormat="1" applyFont="1" applyBorder="1"/>
    <xf numFmtId="0" fontId="18" fillId="0" borderId="0" xfId="0" applyFont="1"/>
    <xf numFmtId="166" fontId="18" fillId="0" borderId="9" xfId="1" applyNumberFormat="1" applyFont="1" applyBorder="1"/>
    <xf numFmtId="0" fontId="19" fillId="0" borderId="6" xfId="0" applyFont="1" applyBorder="1" applyAlignment="1">
      <alignment vertical="center"/>
    </xf>
    <xf numFmtId="0" fontId="19" fillId="0" borderId="0" xfId="0" applyFont="1" applyBorder="1"/>
    <xf numFmtId="164" fontId="19" fillId="0" borderId="0" xfId="2" applyNumberFormat="1" applyFont="1" applyBorder="1"/>
    <xf numFmtId="0" fontId="19" fillId="0" borderId="0" xfId="0" applyFont="1"/>
    <xf numFmtId="166" fontId="19" fillId="0" borderId="11" xfId="1" applyNumberFormat="1" applyFont="1" applyBorder="1"/>
    <xf numFmtId="0" fontId="20" fillId="0" borderId="8" xfId="0" applyFont="1" applyBorder="1" applyAlignment="1">
      <alignment vertical="center"/>
    </xf>
    <xf numFmtId="0" fontId="20" fillId="0" borderId="7" xfId="0" applyFont="1" applyBorder="1"/>
    <xf numFmtId="164" fontId="20" fillId="0" borderId="7" xfId="2" applyNumberFormat="1" applyFont="1" applyBorder="1"/>
    <xf numFmtId="0" fontId="20" fillId="0" borderId="10" xfId="0" applyFont="1" applyBorder="1"/>
    <xf numFmtId="0" fontId="20" fillId="3" borderId="0" xfId="0" applyFont="1" applyFill="1" applyBorder="1"/>
    <xf numFmtId="164" fontId="8" fillId="0" borderId="0" xfId="0" applyNumberFormat="1" applyFont="1" applyBorder="1" applyAlignment="1">
      <alignment vertical="center"/>
    </xf>
    <xf numFmtId="164" fontId="8" fillId="0" borderId="0" xfId="2" applyNumberFormat="1" applyFont="1" applyBorder="1" applyAlignment="1">
      <alignment horizontal="center" vertical="center"/>
    </xf>
    <xf numFmtId="0" fontId="21" fillId="3" borderId="0" xfId="0" applyFont="1" applyFill="1" applyBorder="1"/>
    <xf numFmtId="0" fontId="8" fillId="0" borderId="0" xfId="0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3" fillId="0" borderId="8" xfId="0" applyFont="1" applyBorder="1" applyAlignment="1">
      <alignment vertical="center"/>
    </xf>
    <xf numFmtId="0" fontId="23" fillId="0" borderId="7" xfId="0" applyFont="1" applyBorder="1"/>
    <xf numFmtId="164" fontId="23" fillId="0" borderId="7" xfId="2" applyNumberFormat="1" applyFont="1" applyBorder="1"/>
    <xf numFmtId="0" fontId="23" fillId="0" borderId="10" xfId="0" applyFont="1" applyBorder="1"/>
    <xf numFmtId="0" fontId="15" fillId="3" borderId="0" xfId="0" applyFont="1" applyFill="1" applyBorder="1" applyAlignment="1">
      <alignment vertical="center"/>
    </xf>
    <xf numFmtId="0" fontId="15" fillId="3" borderId="0" xfId="0" applyFont="1" applyFill="1" applyBorder="1"/>
    <xf numFmtId="164" fontId="8" fillId="3" borderId="0" xfId="2" applyNumberFormat="1" applyFont="1" applyFill="1" applyBorder="1"/>
    <xf numFmtId="164" fontId="15" fillId="3" borderId="0" xfId="2" applyNumberFormat="1" applyFont="1" applyFill="1" applyBorder="1"/>
    <xf numFmtId="0" fontId="7" fillId="3" borderId="0" xfId="0" applyFont="1" applyFill="1" applyBorder="1"/>
    <xf numFmtId="0" fontId="5" fillId="0" borderId="0" xfId="0" applyFont="1" applyFill="1" applyBorder="1"/>
    <xf numFmtId="164" fontId="5" fillId="0" borderId="0" xfId="0" applyNumberFormat="1" applyFont="1" applyFill="1" applyBorder="1"/>
    <xf numFmtId="0" fontId="24" fillId="0" borderId="0" xfId="0" applyFont="1" applyFill="1" applyBorder="1" applyAlignment="1">
      <alignment horizontal="justify" vertical="top" wrapText="1"/>
    </xf>
  </cellXfs>
  <cellStyles count="3">
    <cellStyle name="Millares 3 3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/>
            </a:pPr>
            <a:r>
              <a:rPr lang="es-ES" sz="2000" b="1"/>
              <a:t>Análisis del Periodo </a:t>
            </a:r>
          </a:p>
        </c:rich>
      </c:tx>
      <c:layout>
        <c:manualLayout>
          <c:xMode val="edge"/>
          <c:yMode val="edge"/>
          <c:x val="3.4778237361005528E-2"/>
          <c:y val="2.44624131354120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482936919827983E-2"/>
          <c:y val="0.27931798802929964"/>
          <c:w val="0.8933605998100741"/>
          <c:h val="0.6119409356061710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'PAX (EMBTUR)'!$B$9</c:f>
              <c:strCache>
                <c:ptCount val="1"/>
                <c:pt idx="0">
                  <c:v>REAL 2024</c:v>
                </c:pt>
              </c:strCache>
            </c:strRef>
          </c:tx>
          <c:spPr>
            <a:solidFill>
              <a:srgbClr val="990033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6.9174223178920489E-3"/>
                  <c:y val="3.1490432949497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97D-4D9A-9614-C0C72DB428ED}"/>
                </c:ext>
              </c:extLst>
            </c:dLbl>
            <c:dLbl>
              <c:idx val="1"/>
              <c:layout>
                <c:manualLayout>
                  <c:x val="-2.2402644089362204E-3"/>
                  <c:y val="2.581223677198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97D-4D9A-9614-C0C72DB428ED}"/>
                </c:ext>
              </c:extLst>
            </c:dLbl>
            <c:dLbl>
              <c:idx val="2"/>
              <c:layout>
                <c:manualLayout>
                  <c:x val="-8.3009067814704338E-3"/>
                  <c:y val="1.14510665270898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97D-4D9A-9614-C0C72DB428ED}"/>
                </c:ext>
              </c:extLst>
            </c:dLbl>
            <c:dLbl>
              <c:idx val="4"/>
              <c:layout>
                <c:manualLayout>
                  <c:x val="-1.5218329099362507E-2"/>
                  <c:y val="1.14510665270898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97D-4D9A-9614-C0C72DB428ED}"/>
                </c:ext>
              </c:extLst>
            </c:dLbl>
            <c:dLbl>
              <c:idx val="5"/>
              <c:layout>
                <c:manualLayout>
                  <c:x val="-1.5218329099362507E-2"/>
                  <c:y val="8.58829989531731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97D-4D9A-9614-C0C72DB428ED}"/>
                </c:ext>
              </c:extLst>
            </c:dLbl>
            <c:dLbl>
              <c:idx val="8"/>
              <c:layout>
                <c:manualLayout>
                  <c:x val="-1.5218329099362507E-2"/>
                  <c:y val="-8.58829989531741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97D-4D9A-9614-C0C72DB428ED}"/>
                </c:ext>
              </c:extLst>
            </c:dLbl>
            <c:dLbl>
              <c:idx val="9"/>
              <c:layout>
                <c:manualLayout>
                  <c:x val="-2.3519235880833069E-2"/>
                  <c:y val="5.72553326354494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97D-4D9A-9614-C0C72DB428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9D2449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'PAX (EMBTUR)'!$C$6:$N$6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'PAX (EMBTUR)'!$C$9:$N$9</c:f>
              <c:numCache>
                <c:formatCode>_-* #,##0_-;\-* #,##0_-;_-* "-"??_-;_-@_-</c:formatCode>
                <c:ptCount val="12"/>
                <c:pt idx="0">
                  <c:v>53871</c:v>
                </c:pt>
                <c:pt idx="1">
                  <c:v>44627</c:v>
                </c:pt>
                <c:pt idx="2">
                  <c:v>59013</c:v>
                </c:pt>
                <c:pt idx="3">
                  <c:v>43446</c:v>
                </c:pt>
                <c:pt idx="4">
                  <c:v>35476</c:v>
                </c:pt>
                <c:pt idx="5">
                  <c:v>38151</c:v>
                </c:pt>
                <c:pt idx="6">
                  <c:v>52949</c:v>
                </c:pt>
                <c:pt idx="7">
                  <c:v>42393</c:v>
                </c:pt>
                <c:pt idx="8">
                  <c:v>25186</c:v>
                </c:pt>
                <c:pt idx="9">
                  <c:v>33955</c:v>
                </c:pt>
                <c:pt idx="10">
                  <c:v>43281</c:v>
                </c:pt>
                <c:pt idx="11">
                  <c:v>62383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97D-4D9A-9614-C0C72DB428ED}"/>
            </c:ext>
          </c:extLst>
        </c:ser>
        <c:ser>
          <c:idx val="2"/>
          <c:order val="2"/>
          <c:tx>
            <c:strRef>
              <c:f>'PAX (EMBTUR)'!$B$10</c:f>
              <c:strCache>
                <c:ptCount val="1"/>
                <c:pt idx="0">
                  <c:v>Real 2025</c:v>
                </c:pt>
              </c:strCache>
            </c:strRef>
          </c:tx>
          <c:spPr>
            <a:solidFill>
              <a:srgbClr val="B38E5D"/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2068963599764228E-2"/>
                  <c:y val="8.76722290205993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97D-4D9A-9614-C0C72DB428ED}"/>
                </c:ext>
              </c:extLst>
            </c:dLbl>
            <c:dLbl>
              <c:idx val="1"/>
              <c:layout>
                <c:manualLayout>
                  <c:x val="1.3431947425588757E-2"/>
                  <c:y val="1.5246920884364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97D-4D9A-9614-C0C72DB428ED}"/>
                </c:ext>
              </c:extLst>
            </c:dLbl>
            <c:dLbl>
              <c:idx val="2"/>
              <c:layout>
                <c:manualLayout>
                  <c:x val="5.9938647366150604E-3"/>
                  <c:y val="1.04337700066812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97D-4D9A-9614-C0C72DB428ED}"/>
                </c:ext>
              </c:extLst>
            </c:dLbl>
            <c:dLbl>
              <c:idx val="3"/>
              <c:layout>
                <c:manualLayout>
                  <c:x val="5.533937854313639E-3"/>
                  <c:y val="-5.248344862255157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97D-4D9A-9614-C0C72DB428ED}"/>
                </c:ext>
              </c:extLst>
            </c:dLbl>
            <c:dLbl>
              <c:idx val="4"/>
              <c:layout>
                <c:manualLayout>
                  <c:x val="4.3469735460340327E-3"/>
                  <c:y val="4.7555738291735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97D-4D9A-9614-C0C72DB428ED}"/>
                </c:ext>
              </c:extLst>
            </c:dLbl>
            <c:dLbl>
              <c:idx val="5"/>
              <c:layout>
                <c:manualLayout>
                  <c:x val="2.3540227839748507E-2"/>
                  <c:y val="1.42666065547006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97D-4D9A-9614-C0C72DB428ED}"/>
                </c:ext>
              </c:extLst>
            </c:dLbl>
            <c:dLbl>
              <c:idx val="6"/>
              <c:layout>
                <c:manualLayout>
                  <c:x val="2.50114920797328E-2"/>
                  <c:y val="9.51107103646709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97D-4D9A-9614-C0C72DB428ED}"/>
                </c:ext>
              </c:extLst>
            </c:dLbl>
            <c:dLbl>
              <c:idx val="7"/>
              <c:layout>
                <c:manualLayout>
                  <c:x val="2.6482724963288538E-2"/>
                  <c:y val="1.38287407343289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97D-4D9A-9614-C0C72DB428ED}"/>
                </c:ext>
              </c:extLst>
            </c:dLbl>
            <c:dLbl>
              <c:idx val="8"/>
              <c:layout>
                <c:manualLayout>
                  <c:x val="1.4712642399842818E-2"/>
                  <c:y val="1.9021954847126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97D-4D9A-9614-C0C72DB428ED}"/>
                </c:ext>
              </c:extLst>
            </c:dLbl>
            <c:dLbl>
              <c:idx val="9"/>
              <c:layout>
                <c:manualLayout>
                  <c:x val="1.0298849679889973E-2"/>
                  <c:y val="-1.42666065547006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97D-4D9A-9614-C0C72DB428ED}"/>
                </c:ext>
              </c:extLst>
            </c:dLbl>
            <c:dLbl>
              <c:idx val="10"/>
              <c:layout>
                <c:manualLayout>
                  <c:x val="2.7953904712123463E-2"/>
                  <c:y val="7.13330327735032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97D-4D9A-9614-C0C72DB428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285C4D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'PAX (EMBTUR)'!$C$6:$N$6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'PAX (EMBTUR)'!$C$10:$N$10</c:f>
              <c:numCache>
                <c:formatCode>_-* #,##0_-;\-* #,##0_-;_-* "-"??_-;_-@_-</c:formatCode>
                <c:ptCount val="12"/>
                <c:pt idx="0">
                  <c:v>58816</c:v>
                </c:pt>
                <c:pt idx="1">
                  <c:v>52419</c:v>
                </c:pt>
                <c:pt idx="2">
                  <c:v>59497</c:v>
                </c:pt>
                <c:pt idx="3">
                  <c:v>56366</c:v>
                </c:pt>
                <c:pt idx="4">
                  <c:v>40746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97D-4D9A-9614-C0C72DB42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586480"/>
        <c:axId val="512583736"/>
      </c:barChart>
      <c:lineChart>
        <c:grouping val="standard"/>
        <c:varyColors val="0"/>
        <c:ser>
          <c:idx val="0"/>
          <c:order val="0"/>
          <c:tx>
            <c:strRef>
              <c:f>'PAX (EMBTUR)'!$B$8</c:f>
              <c:strCache>
                <c:ptCount val="1"/>
                <c:pt idx="0">
                  <c:v>Preliminar 2025</c:v>
                </c:pt>
              </c:strCache>
            </c:strRef>
          </c:tx>
          <c:spPr>
            <a:ln w="38100">
              <a:solidFill>
                <a:srgbClr val="285C4D"/>
              </a:solidFill>
              <a:prstDash val="solid"/>
            </a:ln>
          </c:spPr>
          <c:marker>
            <c:symbol val="x"/>
            <c:size val="3"/>
            <c:spPr>
              <a:solidFill>
                <a:srgbClr val="008000"/>
              </a:solidFill>
              <a:ln>
                <a:solidFill>
                  <a:srgbClr val="285C4D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'PAX (EMBTUR)'!$C$6:$N$6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'PAX (EMBTUR)'!$C$8:$N$8</c:f>
              <c:numCache>
                <c:formatCode>_-* #,##0_-;\-* #,##0_-;_-* "-"??_-;_-@_-</c:formatCode>
                <c:ptCount val="12"/>
                <c:pt idx="0">
                  <c:v>53135</c:v>
                </c:pt>
                <c:pt idx="1">
                  <c:v>46550</c:v>
                </c:pt>
                <c:pt idx="2">
                  <c:v>47354</c:v>
                </c:pt>
                <c:pt idx="3">
                  <c:v>50144</c:v>
                </c:pt>
                <c:pt idx="4">
                  <c:v>37684</c:v>
                </c:pt>
                <c:pt idx="5">
                  <c:v>43218</c:v>
                </c:pt>
                <c:pt idx="6">
                  <c:v>54573</c:v>
                </c:pt>
                <c:pt idx="7">
                  <c:v>43626</c:v>
                </c:pt>
                <c:pt idx="8">
                  <c:v>27450</c:v>
                </c:pt>
                <c:pt idx="9">
                  <c:v>24640</c:v>
                </c:pt>
                <c:pt idx="10">
                  <c:v>35335</c:v>
                </c:pt>
                <c:pt idx="11">
                  <c:v>50876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F97D-4D9A-9614-C0C72DB42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586480"/>
        <c:axId val="512583736"/>
      </c:lineChart>
      <c:catAx>
        <c:axId val="512586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Meses</a:t>
                </a:r>
              </a:p>
            </c:rich>
          </c:tx>
          <c:layout>
            <c:manualLayout>
              <c:xMode val="edge"/>
              <c:yMode val="edge"/>
              <c:x val="0.39839052327049768"/>
              <c:y val="0.943973495850332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3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5837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Visitantes</a:t>
                </a:r>
              </a:p>
            </c:rich>
          </c:tx>
          <c:layout>
            <c:manualLayout>
              <c:xMode val="edge"/>
              <c:yMode val="edge"/>
              <c:x val="5.0301381039028793E-3"/>
              <c:y val="0.48726692745497374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6480"/>
        <c:crosses val="autoZero"/>
        <c:crossBetween val="between"/>
      </c:valAx>
      <c:spPr>
        <a:noFill/>
        <a:ln>
          <a:gradFill>
            <a:gsLst>
              <a:gs pos="0">
                <a:srgbClr val="4F81BD">
                  <a:tint val="66000"/>
                  <a:satMod val="160000"/>
                  <a:alpha val="23000"/>
                </a:srgbClr>
              </a:gs>
              <a:gs pos="50000">
                <a:srgbClr val="4F81BD">
                  <a:tint val="44500"/>
                  <a:satMod val="160000"/>
                </a:srgbClr>
              </a:gs>
              <a:gs pos="100000">
                <a:srgbClr val="4F81BD">
                  <a:tint val="23500"/>
                  <a:satMod val="160000"/>
                </a:srgbClr>
              </a:gs>
            </a:gsLst>
            <a:lin ang="5400000" scaled="0"/>
          </a:gradFill>
        </a:ln>
      </c:spPr>
    </c:plotArea>
    <c:legend>
      <c:legendPos val="t"/>
      <c:layout>
        <c:manualLayout>
          <c:xMode val="edge"/>
          <c:yMode val="edge"/>
          <c:x val="0.40529069613948276"/>
          <c:y val="3.8379530916844352E-2"/>
          <c:w val="0.55824857975672715"/>
          <c:h val="0.18123689762660294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600"/>
          </a:pPr>
          <a:endParaRPr lang="es-MX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>
        <a:alphaModFix amt="52000"/>
      </a:blip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ontserrat" panose="00000500000000000000" pitchFamily="2" charset="0"/>
          <a:ea typeface="Calibri"/>
          <a:cs typeface="Calibri"/>
        </a:defRPr>
      </a:pPr>
      <a:endParaRPr lang="es-MX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23811</xdr:colOff>
      <xdr:row>11</xdr:row>
      <xdr:rowOff>111919</xdr:rowOff>
    </xdr:from>
    <xdr:to>
      <xdr:col>10</xdr:col>
      <xdr:colOff>476250</xdr:colOff>
      <xdr:row>33</xdr:row>
      <xdr:rowOff>166687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340838</xdr:colOff>
      <xdr:row>0</xdr:row>
      <xdr:rowOff>324971</xdr:rowOff>
    </xdr:from>
    <xdr:to>
      <xdr:col>4</xdr:col>
      <xdr:colOff>434418</xdr:colOff>
      <xdr:row>2</xdr:row>
      <xdr:rowOff>3401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2838" y="324971"/>
          <a:ext cx="3668256" cy="8326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Microsoft\Windows\INetCache\Content.Outlook\ASL77BSL\BASE%20ESTADISTICAS%20ENE-DIC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CEROS"/>
      <sheetName val="PAX"/>
      <sheetName val="EmbTuristicas"/>
      <sheetName val="PAX (EMBTUR)"/>
      <sheetName val="Muelle Los Peines"/>
      <sheetName val="PAX (2)"/>
    </sheetNames>
    <sheetDataSet>
      <sheetData sheetId="0"/>
      <sheetData sheetId="1"/>
      <sheetData sheetId="2"/>
      <sheetData sheetId="3">
        <row r="6">
          <cell r="C6" t="str">
            <v>E</v>
          </cell>
          <cell r="D6" t="str">
            <v>F</v>
          </cell>
          <cell r="E6" t="str">
            <v>M</v>
          </cell>
          <cell r="F6" t="str">
            <v>A</v>
          </cell>
          <cell r="G6" t="str">
            <v>M</v>
          </cell>
          <cell r="H6" t="str">
            <v>J</v>
          </cell>
          <cell r="I6" t="str">
            <v>J</v>
          </cell>
          <cell r="J6" t="str">
            <v>A</v>
          </cell>
          <cell r="K6" t="str">
            <v>S</v>
          </cell>
          <cell r="L6" t="str">
            <v>O</v>
          </cell>
          <cell r="M6" t="str">
            <v>N</v>
          </cell>
          <cell r="N6" t="str">
            <v>D</v>
          </cell>
        </row>
        <row r="8">
          <cell r="B8" t="str">
            <v>Preliminar 2025</v>
          </cell>
          <cell r="C8">
            <v>53135</v>
          </cell>
          <cell r="D8">
            <v>46550</v>
          </cell>
          <cell r="E8">
            <v>47354</v>
          </cell>
          <cell r="F8">
            <v>50144</v>
          </cell>
          <cell r="G8">
            <v>37684</v>
          </cell>
          <cell r="H8">
            <v>43218</v>
          </cell>
          <cell r="I8">
            <v>54573</v>
          </cell>
          <cell r="J8">
            <v>43626</v>
          </cell>
          <cell r="K8">
            <v>27450</v>
          </cell>
          <cell r="L8">
            <v>24640</v>
          </cell>
          <cell r="M8">
            <v>35335</v>
          </cell>
          <cell r="N8">
            <v>50876</v>
          </cell>
        </row>
        <row r="9">
          <cell r="B9" t="str">
            <v>REAL 2024</v>
          </cell>
          <cell r="C9">
            <v>53871</v>
          </cell>
          <cell r="D9">
            <v>44627</v>
          </cell>
          <cell r="E9">
            <v>59013</v>
          </cell>
          <cell r="F9">
            <v>43446</v>
          </cell>
          <cell r="G9">
            <v>35476</v>
          </cell>
          <cell r="H9">
            <v>38151</v>
          </cell>
          <cell r="I9">
            <v>52949</v>
          </cell>
          <cell r="J9">
            <v>42393</v>
          </cell>
          <cell r="K9">
            <v>25186</v>
          </cell>
          <cell r="L9">
            <v>33955</v>
          </cell>
          <cell r="M9">
            <v>43281</v>
          </cell>
          <cell r="N9">
            <v>62383</v>
          </cell>
        </row>
        <row r="10">
          <cell r="B10" t="str">
            <v>Real 2025</v>
          </cell>
          <cell r="C10">
            <v>58816</v>
          </cell>
          <cell r="D10">
            <v>52419</v>
          </cell>
          <cell r="E10">
            <v>59497</v>
          </cell>
          <cell r="F10">
            <v>56366</v>
          </cell>
          <cell r="G10">
            <v>40746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1"/>
  <sheetViews>
    <sheetView showGridLines="0" tabSelected="1" zoomScale="85" zoomScaleNormal="85" workbookViewId="0">
      <selection activeCell="P10" sqref="P10"/>
    </sheetView>
  </sheetViews>
  <sheetFormatPr baseColWidth="10" defaultColWidth="11.42578125" defaultRowHeight="12.75" x14ac:dyDescent="0.2"/>
  <cols>
    <col min="2" max="2" width="27.85546875" bestFit="1" customWidth="1"/>
    <col min="3" max="3" width="12.42578125" customWidth="1"/>
    <col min="4" max="4" width="13.28515625" customWidth="1"/>
    <col min="5" max="6" width="12.7109375" customWidth="1"/>
    <col min="7" max="7" width="12.85546875" customWidth="1"/>
    <col min="8" max="8" width="14" customWidth="1"/>
    <col min="9" max="9" width="12.42578125" customWidth="1"/>
    <col min="10" max="10" width="12.7109375" customWidth="1"/>
    <col min="11" max="11" width="13.28515625" customWidth="1"/>
    <col min="12" max="12" width="13" customWidth="1"/>
    <col min="13" max="13" width="13.28515625" customWidth="1"/>
    <col min="14" max="14" width="14.7109375" customWidth="1"/>
    <col min="15" max="15" width="14.28515625" customWidth="1"/>
    <col min="16" max="16" width="14.5703125" customWidth="1"/>
    <col min="17" max="17" width="12.7109375" bestFit="1" customWidth="1"/>
    <col min="18" max="18" width="10.42578125" customWidth="1"/>
  </cols>
  <sheetData>
    <row r="1" spans="2:20" ht="48.7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</row>
    <row r="2" spans="2:20" ht="42" customHeight="1" x14ac:dyDescent="0.5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</row>
    <row r="3" spans="2:20" ht="15" customHeight="1" thickBot="1" x14ac:dyDescent="0.35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  <c r="R3" s="7"/>
    </row>
    <row r="4" spans="2:20" ht="15" customHeight="1" thickTop="1" x14ac:dyDescent="0.2"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7"/>
      <c r="R4" s="7"/>
    </row>
    <row r="5" spans="2:20" ht="15" customHeight="1" x14ac:dyDescent="0.3">
      <c r="B5" s="10"/>
      <c r="C5" s="10"/>
      <c r="D5" s="10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0"/>
      <c r="T5" s="10"/>
    </row>
    <row r="6" spans="2:20" ht="26.25" customHeight="1" x14ac:dyDescent="0.3">
      <c r="B6" s="12" t="s">
        <v>1</v>
      </c>
      <c r="C6" s="12" t="s">
        <v>2</v>
      </c>
      <c r="D6" s="12" t="s">
        <v>3</v>
      </c>
      <c r="E6" s="12" t="s">
        <v>4</v>
      </c>
      <c r="F6" s="12" t="s">
        <v>5</v>
      </c>
      <c r="G6" s="12" t="s">
        <v>4</v>
      </c>
      <c r="H6" s="12" t="s">
        <v>6</v>
      </c>
      <c r="I6" s="12" t="s">
        <v>6</v>
      </c>
      <c r="J6" s="12" t="s">
        <v>5</v>
      </c>
      <c r="K6" s="12" t="s">
        <v>7</v>
      </c>
      <c r="L6" s="12" t="s">
        <v>8</v>
      </c>
      <c r="M6" s="12" t="s">
        <v>9</v>
      </c>
      <c r="N6" s="12" t="s">
        <v>10</v>
      </c>
      <c r="O6" s="13" t="s">
        <v>11</v>
      </c>
      <c r="P6" s="13" t="s">
        <v>12</v>
      </c>
      <c r="Q6" s="10"/>
      <c r="R6" s="10"/>
      <c r="S6" s="10"/>
      <c r="T6" s="10"/>
    </row>
    <row r="7" spans="2:20" ht="15" customHeight="1" x14ac:dyDescent="0.35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6"/>
      <c r="Q7" s="10"/>
      <c r="R7" s="10"/>
      <c r="S7" s="10"/>
      <c r="T7" s="10"/>
    </row>
    <row r="8" spans="2:20" ht="18" customHeight="1" x14ac:dyDescent="0.3">
      <c r="B8" s="17" t="s">
        <v>13</v>
      </c>
      <c r="C8" s="18">
        <v>53135</v>
      </c>
      <c r="D8" s="18">
        <v>46550</v>
      </c>
      <c r="E8" s="18">
        <v>47354</v>
      </c>
      <c r="F8" s="18">
        <v>50144</v>
      </c>
      <c r="G8" s="18">
        <v>37684</v>
      </c>
      <c r="H8" s="18">
        <v>43218</v>
      </c>
      <c r="I8" s="18">
        <v>54573</v>
      </c>
      <c r="J8" s="18">
        <v>43626</v>
      </c>
      <c r="K8" s="18">
        <v>27450</v>
      </c>
      <c r="L8" s="18">
        <v>24640</v>
      </c>
      <c r="M8" s="18">
        <v>35335</v>
      </c>
      <c r="N8" s="18">
        <v>50876</v>
      </c>
      <c r="O8" s="19">
        <f>SUM(C8,D8:G8)</f>
        <v>234867</v>
      </c>
      <c r="P8" s="19">
        <f>SUM(C8:N8)</f>
        <v>514585</v>
      </c>
      <c r="Q8" s="20"/>
      <c r="R8" s="10"/>
      <c r="S8" s="10"/>
      <c r="T8" s="10"/>
    </row>
    <row r="9" spans="2:20" ht="18" customHeight="1" x14ac:dyDescent="0.3">
      <c r="B9" s="21" t="s">
        <v>14</v>
      </c>
      <c r="C9" s="22">
        <v>53871</v>
      </c>
      <c r="D9" s="22">
        <v>44627</v>
      </c>
      <c r="E9" s="22">
        <v>59013</v>
      </c>
      <c r="F9" s="22">
        <v>43446</v>
      </c>
      <c r="G9" s="22">
        <v>35476</v>
      </c>
      <c r="H9" s="22">
        <v>38151</v>
      </c>
      <c r="I9" s="22">
        <v>52949</v>
      </c>
      <c r="J9" s="22">
        <v>42393</v>
      </c>
      <c r="K9" s="22">
        <v>25186</v>
      </c>
      <c r="L9" s="22">
        <v>33955</v>
      </c>
      <c r="M9" s="22">
        <v>43281</v>
      </c>
      <c r="N9" s="22">
        <v>62383</v>
      </c>
      <c r="O9" s="19">
        <f>SUM(C9,D9:G9)</f>
        <v>236433</v>
      </c>
      <c r="P9" s="23">
        <f>SUM(C9:N9)</f>
        <v>534731</v>
      </c>
      <c r="Q9" s="20"/>
      <c r="R9" s="10"/>
      <c r="S9" s="10"/>
      <c r="T9" s="10"/>
    </row>
    <row r="10" spans="2:20" ht="18" customHeight="1" x14ac:dyDescent="0.45">
      <c r="B10" s="24" t="s">
        <v>15</v>
      </c>
      <c r="C10" s="25">
        <v>58816</v>
      </c>
      <c r="D10" s="25">
        <v>52419</v>
      </c>
      <c r="E10" s="25">
        <v>59497</v>
      </c>
      <c r="F10" s="25">
        <v>56366</v>
      </c>
      <c r="G10" s="25">
        <v>40746</v>
      </c>
      <c r="H10" s="25"/>
      <c r="I10" s="25"/>
      <c r="J10" s="25"/>
      <c r="K10" s="25"/>
      <c r="L10" s="25"/>
      <c r="M10" s="25"/>
      <c r="N10" s="25"/>
      <c r="O10" s="26">
        <f>SUM(C10,D10:N10)</f>
        <v>267844</v>
      </c>
      <c r="P10" s="27">
        <f>SUM(C10:N10)</f>
        <v>267844</v>
      </c>
      <c r="Q10" s="28"/>
      <c r="R10" s="10"/>
      <c r="S10" s="10"/>
      <c r="T10" s="10"/>
    </row>
    <row r="11" spans="2:20" ht="18" customHeight="1" x14ac:dyDescent="0.35">
      <c r="B11" s="29"/>
      <c r="C11" s="30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2"/>
      <c r="P11" s="32"/>
      <c r="Q11" s="33"/>
      <c r="R11" s="34"/>
      <c r="S11" s="34"/>
      <c r="T11" s="10"/>
    </row>
    <row r="12" spans="2:20" ht="15" customHeight="1" x14ac:dyDescent="0.3">
      <c r="B12" s="35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10"/>
      <c r="P12" s="10"/>
      <c r="Q12" s="10"/>
      <c r="R12" s="10"/>
      <c r="S12" s="10"/>
      <c r="T12" s="10"/>
    </row>
    <row r="13" spans="2:20" ht="18" x14ac:dyDescent="0.35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37" t="s">
        <v>16</v>
      </c>
      <c r="M13" s="38"/>
      <c r="N13" s="38"/>
      <c r="O13" s="38"/>
      <c r="P13" s="39" t="s">
        <v>17</v>
      </c>
      <c r="Q13" s="40"/>
      <c r="R13" s="10"/>
      <c r="S13" s="10"/>
      <c r="T13" s="10"/>
    </row>
    <row r="14" spans="2:20" ht="18" x14ac:dyDescent="0.35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41" t="s">
        <v>20</v>
      </c>
      <c r="M14" s="42"/>
      <c r="N14" s="42"/>
      <c r="O14" s="42"/>
      <c r="P14" s="43" t="s">
        <v>18</v>
      </c>
      <c r="Q14" s="10"/>
      <c r="R14" s="10"/>
      <c r="S14" s="10"/>
      <c r="T14" s="10"/>
    </row>
    <row r="15" spans="2:20" ht="18" x14ac:dyDescent="0.35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44" t="str">
        <f>+B8</f>
        <v>Preliminar 2025</v>
      </c>
      <c r="M15" s="45"/>
      <c r="N15" s="46">
        <f>O8</f>
        <v>234867</v>
      </c>
      <c r="O15" s="47"/>
      <c r="P15" s="48">
        <f>(N17-N15)/N15</f>
        <v>0.14040712403189889</v>
      </c>
      <c r="Q15" s="10"/>
      <c r="R15" s="10"/>
      <c r="S15" s="10"/>
      <c r="T15" s="10"/>
    </row>
    <row r="16" spans="2:20" ht="18" x14ac:dyDescent="0.3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49" t="str">
        <f>+B9</f>
        <v>REAL 2024</v>
      </c>
      <c r="M16" s="50"/>
      <c r="N16" s="51">
        <f>O9</f>
        <v>236433</v>
      </c>
      <c r="O16" s="52"/>
      <c r="P16" s="53">
        <f>(N17-N16)/N16</f>
        <v>0.13285370485507522</v>
      </c>
      <c r="Q16" s="10"/>
      <c r="R16" s="10"/>
      <c r="S16" s="10"/>
      <c r="T16" s="10"/>
    </row>
    <row r="17" spans="2:20" ht="18" x14ac:dyDescent="0.3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54" t="str">
        <f>+B10</f>
        <v>Real 2025</v>
      </c>
      <c r="M17" s="55"/>
      <c r="N17" s="56">
        <f>O10</f>
        <v>267844</v>
      </c>
      <c r="O17" s="55"/>
      <c r="P17" s="57"/>
      <c r="Q17" s="10"/>
      <c r="R17" s="10"/>
      <c r="S17" s="10"/>
      <c r="T17" s="10"/>
    </row>
    <row r="18" spans="2:20" ht="18.75" x14ac:dyDescent="0.35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58"/>
      <c r="M18" s="58"/>
      <c r="N18" s="58"/>
      <c r="O18" s="58"/>
      <c r="P18" s="58"/>
      <c r="Q18" s="59"/>
      <c r="R18" s="60"/>
      <c r="S18" s="10"/>
      <c r="T18" s="10"/>
    </row>
    <row r="19" spans="2:20" ht="18.75" x14ac:dyDescent="0.35">
      <c r="B19" s="10"/>
      <c r="C19" s="10"/>
      <c r="D19" s="10"/>
      <c r="E19" s="10"/>
      <c r="F19" s="10"/>
      <c r="G19" s="10"/>
      <c r="H19" s="10"/>
      <c r="I19" s="10"/>
      <c r="J19" s="10"/>
      <c r="K19" s="61"/>
      <c r="L19" s="37" t="s">
        <v>16</v>
      </c>
      <c r="M19" s="38"/>
      <c r="N19" s="38"/>
      <c r="O19" s="38"/>
      <c r="P19" s="39" t="s">
        <v>17</v>
      </c>
      <c r="Q19" s="62"/>
      <c r="R19" s="60"/>
      <c r="S19" s="10"/>
      <c r="T19" s="10"/>
    </row>
    <row r="20" spans="2:20" ht="18.75" x14ac:dyDescent="0.35">
      <c r="B20" s="10"/>
      <c r="C20" s="10"/>
      <c r="D20" s="10"/>
      <c r="E20" s="10"/>
      <c r="F20" s="10"/>
      <c r="G20" s="10"/>
      <c r="H20" s="10"/>
      <c r="I20" s="10"/>
      <c r="J20" s="10"/>
      <c r="K20" s="61"/>
      <c r="L20" s="41" t="s">
        <v>19</v>
      </c>
      <c r="M20" s="42"/>
      <c r="N20" s="42"/>
      <c r="O20" s="42"/>
      <c r="P20" s="43" t="s">
        <v>18</v>
      </c>
      <c r="Q20" s="63"/>
      <c r="R20" s="60"/>
      <c r="S20" s="10"/>
      <c r="T20" s="10"/>
    </row>
    <row r="21" spans="2:20" ht="18.75" x14ac:dyDescent="0.35">
      <c r="B21" s="10"/>
      <c r="C21" s="10"/>
      <c r="D21" s="10"/>
      <c r="E21" s="10"/>
      <c r="F21" s="10"/>
      <c r="G21" s="10"/>
      <c r="H21" s="10"/>
      <c r="I21" s="10"/>
      <c r="J21" s="10"/>
      <c r="K21" s="61"/>
      <c r="L21" s="44" t="str">
        <f>+L15</f>
        <v>Preliminar 2025</v>
      </c>
      <c r="M21" s="45"/>
      <c r="N21" s="46">
        <f>+P8</f>
        <v>514585</v>
      </c>
      <c r="O21" s="47"/>
      <c r="P21" s="48">
        <f>(N23-N21)/N21</f>
        <v>-0.47949512714128861</v>
      </c>
      <c r="Q21" s="64"/>
      <c r="R21" s="60"/>
      <c r="S21" s="10"/>
      <c r="T21" s="10"/>
    </row>
    <row r="22" spans="2:20" ht="18.75" x14ac:dyDescent="0.35">
      <c r="B22" s="10"/>
      <c r="C22" s="10"/>
      <c r="D22" s="10"/>
      <c r="E22" s="10"/>
      <c r="F22" s="10"/>
      <c r="G22" s="10"/>
      <c r="H22" s="10"/>
      <c r="I22" s="10"/>
      <c r="J22" s="10"/>
      <c r="K22" s="61"/>
      <c r="L22" s="49" t="str">
        <f>+L16</f>
        <v>REAL 2024</v>
      </c>
      <c r="M22" s="50"/>
      <c r="N22" s="51">
        <f>+P9</f>
        <v>534731</v>
      </c>
      <c r="O22" s="52"/>
      <c r="P22" s="53">
        <f>(N23-N22)/N22</f>
        <v>-0.4991051575465047</v>
      </c>
      <c r="Q22" s="64"/>
      <c r="R22" s="60"/>
      <c r="S22" s="10"/>
      <c r="T22" s="10"/>
    </row>
    <row r="23" spans="2:20" ht="18.75" x14ac:dyDescent="0.35">
      <c r="B23" s="10"/>
      <c r="C23" s="10"/>
      <c r="D23" s="10"/>
      <c r="E23" s="10"/>
      <c r="F23" s="10"/>
      <c r="G23" s="10"/>
      <c r="H23" s="10"/>
      <c r="I23" s="10"/>
      <c r="J23" s="10"/>
      <c r="K23" s="61"/>
      <c r="L23" s="65" t="str">
        <f>+L17</f>
        <v>Real 2025</v>
      </c>
      <c r="M23" s="66"/>
      <c r="N23" s="67">
        <f>+P10</f>
        <v>267844</v>
      </c>
      <c r="O23" s="66"/>
      <c r="P23" s="68"/>
      <c r="Q23" s="64"/>
      <c r="R23" s="60"/>
      <c r="S23" s="10"/>
      <c r="T23" s="10"/>
    </row>
    <row r="24" spans="2:20" ht="18.75" x14ac:dyDescent="0.35">
      <c r="B24" s="10"/>
      <c r="C24" s="10"/>
      <c r="D24" s="10"/>
      <c r="E24" s="10"/>
      <c r="F24" s="10"/>
      <c r="G24" s="10"/>
      <c r="H24" s="10"/>
      <c r="I24" s="10"/>
      <c r="J24" s="10"/>
      <c r="K24" s="61"/>
      <c r="L24" s="69"/>
      <c r="M24" s="70"/>
      <c r="N24" s="71"/>
      <c r="O24" s="72"/>
      <c r="P24" s="73"/>
      <c r="Q24" s="64"/>
      <c r="R24" s="60"/>
      <c r="S24" s="10"/>
      <c r="T24" s="10"/>
    </row>
    <row r="25" spans="2:20" ht="18.75" x14ac:dyDescent="0.3">
      <c r="B25" s="10"/>
      <c r="C25" s="10"/>
      <c r="D25" s="10"/>
      <c r="E25" s="10"/>
      <c r="F25" s="10"/>
      <c r="G25" s="10"/>
      <c r="H25" s="10"/>
      <c r="I25" s="10"/>
      <c r="J25" s="10"/>
      <c r="K25" s="61"/>
      <c r="L25" s="74"/>
      <c r="M25" s="74"/>
      <c r="N25" s="74"/>
      <c r="O25" s="75"/>
      <c r="P25" s="74"/>
      <c r="Q25" s="64"/>
      <c r="R25" s="60"/>
      <c r="S25" s="10"/>
      <c r="T25" s="10"/>
    </row>
    <row r="26" spans="2:20" ht="18.75" x14ac:dyDescent="0.3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76"/>
      <c r="M26" s="76"/>
      <c r="N26" s="76"/>
      <c r="O26" s="76"/>
      <c r="P26" s="76"/>
      <c r="Q26" s="62"/>
      <c r="R26" s="60"/>
      <c r="S26" s="10"/>
      <c r="T26" s="10"/>
    </row>
    <row r="27" spans="2:20" ht="15" customHeight="1" x14ac:dyDescent="0.3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76"/>
      <c r="M27" s="76"/>
      <c r="N27" s="76"/>
      <c r="O27" s="76"/>
      <c r="P27" s="76"/>
      <c r="Q27" s="74"/>
      <c r="R27" s="10"/>
      <c r="S27" s="10"/>
      <c r="T27" s="10"/>
    </row>
    <row r="28" spans="2:20" ht="15" customHeight="1" x14ac:dyDescent="0.3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76"/>
      <c r="M28" s="76"/>
      <c r="N28" s="76"/>
      <c r="O28" s="76"/>
      <c r="P28" s="76"/>
      <c r="Q28" s="74"/>
      <c r="R28" s="10"/>
      <c r="S28" s="10"/>
      <c r="T28" s="10"/>
    </row>
    <row r="29" spans="2:20" ht="15" customHeight="1" x14ac:dyDescent="0.3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76"/>
      <c r="M29" s="76"/>
      <c r="N29" s="76"/>
      <c r="O29" s="76"/>
      <c r="P29" s="76"/>
      <c r="Q29" s="74"/>
      <c r="R29" s="10"/>
      <c r="S29" s="10"/>
      <c r="T29" s="10"/>
    </row>
    <row r="30" spans="2:20" ht="15" customHeight="1" x14ac:dyDescent="0.3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76"/>
      <c r="M30" s="76"/>
      <c r="N30" s="76"/>
      <c r="O30" s="76"/>
      <c r="P30" s="76"/>
      <c r="Q30" s="74"/>
      <c r="R30" s="10"/>
      <c r="S30" s="10"/>
      <c r="T30" s="10"/>
    </row>
    <row r="31" spans="2:20" ht="15" customHeight="1" x14ac:dyDescent="0.3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76"/>
      <c r="M31" s="76"/>
      <c r="N31" s="76"/>
      <c r="O31" s="76"/>
      <c r="P31" s="76"/>
      <c r="Q31" s="74"/>
      <c r="R31" s="10"/>
      <c r="S31" s="10"/>
      <c r="T31" s="10"/>
    </row>
    <row r="32" spans="2:20" ht="15" customHeight="1" x14ac:dyDescent="0.3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76"/>
      <c r="M32" s="76"/>
      <c r="N32" s="76"/>
      <c r="O32" s="76"/>
      <c r="P32" s="76"/>
      <c r="Q32" s="74"/>
      <c r="R32" s="10"/>
      <c r="S32" s="10"/>
      <c r="T32" s="10"/>
    </row>
    <row r="33" spans="2:20" ht="15" customHeight="1" x14ac:dyDescent="0.3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76"/>
      <c r="M33" s="76"/>
      <c r="N33" s="76"/>
      <c r="O33" s="76"/>
      <c r="P33" s="76"/>
      <c r="Q33" s="74"/>
      <c r="R33" s="10"/>
      <c r="S33" s="10"/>
      <c r="T33" s="10"/>
    </row>
    <row r="34" spans="2:20" ht="15" customHeight="1" x14ac:dyDescent="0.3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76"/>
      <c r="M34" s="76"/>
      <c r="N34" s="76"/>
      <c r="O34" s="76"/>
      <c r="P34" s="76"/>
      <c r="Q34" s="74"/>
      <c r="R34" s="10"/>
      <c r="S34" s="10"/>
      <c r="T34" s="10"/>
    </row>
    <row r="35" spans="2:20" ht="15" customHeight="1" x14ac:dyDescent="0.3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76"/>
      <c r="M35" s="76"/>
      <c r="N35" s="76"/>
      <c r="O35" s="76"/>
      <c r="P35" s="76"/>
      <c r="Q35" s="74"/>
      <c r="R35" s="10"/>
      <c r="S35" s="10"/>
      <c r="T35" s="10"/>
    </row>
    <row r="36" spans="2:20" ht="15" customHeight="1" x14ac:dyDescent="0.3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76"/>
      <c r="M36" s="76"/>
      <c r="N36" s="76"/>
      <c r="O36" s="76"/>
      <c r="P36" s="76"/>
      <c r="Q36" s="74"/>
      <c r="R36" s="10"/>
      <c r="S36" s="10"/>
      <c r="T36" s="10"/>
    </row>
    <row r="37" spans="2:20" ht="15" customHeight="1" x14ac:dyDescent="0.3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76"/>
      <c r="M37" s="76"/>
      <c r="N37" s="76"/>
      <c r="O37" s="76"/>
      <c r="P37" s="76"/>
      <c r="Q37" s="74"/>
      <c r="R37" s="10"/>
      <c r="S37" s="10"/>
      <c r="T37" s="10"/>
    </row>
    <row r="38" spans="2:20" ht="15" customHeight="1" x14ac:dyDescent="0.3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76"/>
      <c r="M38" s="76"/>
      <c r="N38" s="76"/>
      <c r="O38" s="76"/>
      <c r="P38" s="76"/>
      <c r="Q38" s="74"/>
      <c r="R38" s="10"/>
      <c r="S38" s="10"/>
      <c r="T38" s="10"/>
    </row>
    <row r="39" spans="2:20" ht="15" x14ac:dyDescent="0.3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2:20" ht="15" x14ac:dyDescent="0.3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2:20" ht="18.75" x14ac:dyDescent="0.35">
      <c r="B41" s="10"/>
      <c r="C41" s="10"/>
      <c r="D41" s="10"/>
      <c r="E41" s="10"/>
      <c r="F41" s="10"/>
      <c r="G41" s="10"/>
      <c r="H41" s="16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</sheetData>
  <mergeCells count="2">
    <mergeCell ref="B2:P2"/>
    <mergeCell ref="L26:P38"/>
  </mergeCells>
  <printOptions horizontalCentered="1"/>
  <pageMargins left="0.17" right="0.17" top="0.51181102362204722" bottom="0.98425196850393704" header="0" footer="0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PAX (EMBTUR)</vt:lpstr>
      <vt:lpstr>'PAX (EMBTUR)'!Área_de_impresión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2025-06-03T20:44:42Z</dcterms:created>
  <dcterms:modified xsi:type="dcterms:W3CDTF">2025-06-03T20:45:49Z</dcterms:modified>
</cp:coreProperties>
</file>